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 Velloso\Google Drive\Profissional\Consplan\2. Propostas\2.29 Neojibá\2.29.2 Carta convite de Obras\"/>
    </mc:Choice>
  </mc:AlternateContent>
  <workbookProtection workbookAlgorithmName="SHA-512" workbookHashValue="dRWJa/eSJwGbzVeA7lvUqSpNCtPea5sjMUlNOh5TY6/5WOXV990Nwn8RzvOZQbhhEg3zTHgc+T4cg9LU6EDn7g==" workbookSaltValue="pYOlAivotp8k2WMK7TQsTA==" workbookSpinCount="100000" lockStructure="1"/>
  <bookViews>
    <workbookView xWindow="0" yWindow="0" windowWidth="20490" windowHeight="7530" tabRatio="798"/>
  </bookViews>
  <sheets>
    <sheet name="Planilha Resumo" sheetId="32" r:id="rId1"/>
    <sheet name="Planilha Principal" sheetId="1" r:id="rId2"/>
    <sheet name="2.1.1 - Demolições" sheetId="2" r:id="rId3"/>
    <sheet name="2.1.2 - Infraestrutura" sheetId="23" r:id="rId4"/>
    <sheet name="2.1.3 - Estrutura" sheetId="24" r:id="rId5"/>
    <sheet name="2.1.4 - Cobertura" sheetId="25" r:id="rId6"/>
    <sheet name="2.1.5 - Alvenaria" sheetId="26" r:id="rId7"/>
    <sheet name="2.1.6 - Pisos" sheetId="27" r:id="rId8"/>
    <sheet name="2.1.7 - Inst. Elétrica" sheetId="28" r:id="rId9"/>
    <sheet name="2.1.8 Inst. AC" sheetId="29" r:id="rId10"/>
    <sheet name="2.1.9 - Inst. Segurança" sheetId="30" r:id="rId11"/>
    <sheet name="2.1.10 - Bancadas" sheetId="31" r:id="rId12"/>
    <sheet name="2.1.11 - Impermeabilização" sheetId="33" r:id="rId13"/>
    <sheet name="2.1.12 - Rev. Internos" sheetId="34" r:id="rId14"/>
    <sheet name="2.1.13 - Rev. Externos" sheetId="35" r:id="rId15"/>
    <sheet name="2.1.14 - Restauração" sheetId="36" r:id="rId16"/>
    <sheet name="2.1.15 - Rev. Acústico" sheetId="37" r:id="rId17"/>
    <sheet name="2.1.16 - Esquadrias" sheetId="38" r:id="rId18"/>
    <sheet name="2.1.17 - Pinturas" sheetId="39" r:id="rId19"/>
    <sheet name="2.1.18 - Mobiliário" sheetId="40" r:id="rId20"/>
    <sheet name="2.1.19 - Área Externa" sheetId="41" r:id="rId21"/>
    <sheet name="2.1.20 - Comunicação Visual" sheetId="42" r:id="rId22"/>
    <sheet name="2.1.21 - Limpeza" sheetId="44" r:id="rId23"/>
  </sheets>
  <definedNames>
    <definedName name="_xlnm.Print_Area" localSheetId="1">'Planilha Principal'!$B$7:$G$342</definedName>
    <definedName name="_xlnm.Print_Area" localSheetId="0">'Planilha Resumo'!$B$7:$E$30</definedName>
    <definedName name="_xlnm.Print_Titles" localSheetId="1">'Planilha Principal'!$4:$5</definedName>
    <definedName name="_xlnm.Print_Titles" localSheetId="0">'Planilha Resumo'!$4:$5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2" l="1"/>
  <c r="G28" i="32"/>
  <c r="G27" i="32"/>
  <c r="G25" i="32"/>
  <c r="G24" i="32"/>
  <c r="G23" i="32"/>
  <c r="G22" i="32"/>
  <c r="G21" i="32"/>
  <c r="G20" i="32"/>
  <c r="G19" i="32"/>
  <c r="C5" i="44"/>
  <c r="B1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5" i="44" s="1"/>
  <c r="G7" i="44"/>
  <c r="G6" i="44"/>
  <c r="C5" i="42"/>
  <c r="B1" i="42"/>
  <c r="C5" i="41"/>
  <c r="B1" i="41"/>
  <c r="C5" i="40"/>
  <c r="B1" i="40"/>
  <c r="C5" i="39"/>
  <c r="B1" i="39"/>
  <c r="C5" i="38"/>
  <c r="B1" i="38"/>
  <c r="C5" i="37"/>
  <c r="B1" i="37"/>
  <c r="C5" i="36"/>
  <c r="B1" i="36"/>
  <c r="C5" i="35"/>
  <c r="B1" i="35"/>
  <c r="C5" i="34"/>
  <c r="B1" i="34"/>
  <c r="C5" i="33"/>
  <c r="B1" i="33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G5" i="42" s="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5" i="41" s="1"/>
  <c r="G7" i="41"/>
  <c r="G6" i="41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5" i="39" s="1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5" i="38" s="1"/>
  <c r="G6" i="38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5" i="37" s="1"/>
  <c r="G7" i="37"/>
  <c r="G6" i="37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5" i="36" s="1"/>
  <c r="G8" i="36"/>
  <c r="G7" i="36"/>
  <c r="G6" i="36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 s="1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5" i="34" s="1"/>
  <c r="G6" i="34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 s="1"/>
  <c r="G18" i="32"/>
  <c r="G17" i="32"/>
  <c r="G16" i="32"/>
  <c r="G14" i="32"/>
  <c r="G13" i="32"/>
  <c r="G12" i="32"/>
  <c r="G11" i="32"/>
  <c r="G10" i="32"/>
  <c r="G9" i="32"/>
  <c r="C5" i="31"/>
  <c r="B1" i="31"/>
  <c r="C5" i="30"/>
  <c r="B1" i="30"/>
  <c r="C5" i="29"/>
  <c r="B1" i="29"/>
  <c r="C5" i="28"/>
  <c r="B1" i="28"/>
  <c r="C5" i="27"/>
  <c r="B1" i="27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5" i="31" s="1"/>
  <c r="G6" i="31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 s="1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5" i="29" s="1"/>
  <c r="G6" i="29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 s="1"/>
  <c r="C5" i="26"/>
  <c r="B1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 s="1"/>
  <c r="G5" i="25"/>
  <c r="G5" i="24"/>
  <c r="G5" i="23"/>
  <c r="G5" i="2"/>
  <c r="C5" i="25"/>
  <c r="B1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C5" i="24"/>
  <c r="B1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C5" i="23"/>
  <c r="B1" i="23"/>
  <c r="G6" i="23"/>
  <c r="B1" i="2"/>
  <c r="G6" i="2"/>
  <c r="C5" i="2"/>
  <c r="D346" i="1"/>
  <c r="G11" i="1"/>
  <c r="G340" i="1"/>
  <c r="G339" i="1"/>
  <c r="G338" i="1"/>
  <c r="G337" i="1"/>
  <c r="G336" i="1"/>
  <c r="G335" i="1"/>
  <c r="G334" i="1"/>
  <c r="G333" i="1"/>
  <c r="G332" i="1"/>
  <c r="G331" i="1"/>
  <c r="G329" i="1"/>
  <c r="G328" i="1"/>
  <c r="G326" i="1"/>
  <c r="G325" i="1"/>
  <c r="G324" i="1"/>
  <c r="G323" i="1"/>
  <c r="G322" i="1"/>
  <c r="G320" i="1"/>
  <c r="G319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4" i="1"/>
  <c r="G263" i="1"/>
  <c r="G261" i="1"/>
  <c r="G260" i="1"/>
  <c r="G259" i="1"/>
  <c r="G258" i="1"/>
  <c r="G257" i="1"/>
  <c r="G256" i="1"/>
  <c r="G254" i="1"/>
  <c r="G253" i="1"/>
  <c r="G252" i="1"/>
  <c r="G251" i="1"/>
  <c r="G250" i="1"/>
  <c r="G249" i="1"/>
  <c r="G248" i="1"/>
  <c r="G247" i="1"/>
  <c r="G246" i="1"/>
  <c r="G245" i="1"/>
  <c r="G244" i="1"/>
  <c r="G241" i="1"/>
  <c r="G240" i="1" s="1"/>
  <c r="G239" i="1"/>
  <c r="G238" i="1"/>
  <c r="G237" i="1"/>
  <c r="G236" i="1"/>
  <c r="G234" i="1"/>
  <c r="G233" i="1"/>
  <c r="G232" i="1"/>
  <c r="G231" i="1"/>
  <c r="G230" i="1"/>
  <c r="G229" i="1"/>
  <c r="G228" i="1"/>
  <c r="G227" i="1"/>
  <c r="G226" i="1"/>
  <c r="G224" i="1"/>
  <c r="G223" i="1"/>
  <c r="G222" i="1"/>
  <c r="G221" i="1"/>
  <c r="G220" i="1"/>
  <c r="G218" i="1"/>
  <c r="G217" i="1"/>
  <c r="G216" i="1"/>
  <c r="G214" i="1"/>
  <c r="G213" i="1" s="1"/>
  <c r="G211" i="1"/>
  <c r="G210" i="1"/>
  <c r="G209" i="1"/>
  <c r="G208" i="1"/>
  <c r="G206" i="1"/>
  <c r="G205" i="1"/>
  <c r="G204" i="1"/>
  <c r="G203" i="1"/>
  <c r="G202" i="1"/>
  <c r="G201" i="1"/>
  <c r="G200" i="1"/>
  <c r="G198" i="1"/>
  <c r="G197" i="1"/>
  <c r="G196" i="1"/>
  <c r="G195" i="1"/>
  <c r="G194" i="1"/>
  <c r="G193" i="1"/>
  <c r="G192" i="1"/>
  <c r="G191" i="1"/>
  <c r="G190" i="1"/>
  <c r="G188" i="1"/>
  <c r="G187" i="1"/>
  <c r="G186" i="1"/>
  <c r="G185" i="1"/>
  <c r="G184" i="1"/>
  <c r="G183" i="1"/>
  <c r="G182" i="1"/>
  <c r="G180" i="1"/>
  <c r="G179" i="1"/>
  <c r="G178" i="1"/>
  <c r="G177" i="1"/>
  <c r="G176" i="1"/>
  <c r="G175" i="1"/>
  <c r="G174" i="1"/>
  <c r="G173" i="1"/>
  <c r="G172" i="1"/>
  <c r="G170" i="1"/>
  <c r="G169" i="1"/>
  <c r="G168" i="1"/>
  <c r="G166" i="1"/>
  <c r="G165" i="1"/>
  <c r="G164" i="1"/>
  <c r="G163" i="1"/>
  <c r="G162" i="1"/>
  <c r="G161" i="1"/>
  <c r="G160" i="1"/>
  <c r="G159" i="1"/>
  <c r="G158" i="1"/>
  <c r="G157" i="1"/>
  <c r="G154" i="1"/>
  <c r="G153" i="1"/>
  <c r="G151" i="1"/>
  <c r="G150" i="1" s="1"/>
  <c r="G148" i="1"/>
  <c r="G147" i="1"/>
  <c r="G146" i="1"/>
  <c r="G144" i="1"/>
  <c r="G143" i="1" s="1"/>
  <c r="G142" i="1"/>
  <c r="G141" i="1" s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8" i="1"/>
  <c r="G117" i="1"/>
  <c r="G116" i="1"/>
  <c r="G115" i="1"/>
  <c r="G114" i="1"/>
  <c r="G113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8" i="1"/>
  <c r="G87" i="1"/>
  <c r="G86" i="1"/>
  <c r="G85" i="1"/>
  <c r="G84" i="1"/>
  <c r="G83" i="1"/>
  <c r="G82" i="1"/>
  <c r="G81" i="1"/>
  <c r="G80" i="1"/>
  <c r="G79" i="1"/>
  <c r="G76" i="1"/>
  <c r="G75" i="1"/>
  <c r="G74" i="1"/>
  <c r="G73" i="1"/>
  <c r="G72" i="1"/>
  <c r="G71" i="1"/>
  <c r="G70" i="1"/>
  <c r="G69" i="1"/>
  <c r="G67" i="1"/>
  <c r="G66" i="1"/>
  <c r="G65" i="1"/>
  <c r="G63" i="1"/>
  <c r="G62" i="1"/>
  <c r="G61" i="1"/>
  <c r="G59" i="1"/>
  <c r="G58" i="1"/>
  <c r="G57" i="1"/>
  <c r="G55" i="1"/>
  <c r="G54" i="1"/>
  <c r="G53" i="1"/>
  <c r="G52" i="1"/>
  <c r="G50" i="1"/>
  <c r="G49" i="1"/>
  <c r="G48" i="1"/>
  <c r="G47" i="1"/>
  <c r="G45" i="1"/>
  <c r="G44" i="1"/>
  <c r="G43" i="1"/>
  <c r="G42" i="1"/>
  <c r="G39" i="1"/>
  <c r="G38" i="1" s="1"/>
  <c r="G37" i="1"/>
  <c r="G36" i="1"/>
  <c r="G35" i="1"/>
  <c r="G34" i="1"/>
  <c r="G33" i="1"/>
  <c r="G32" i="1"/>
  <c r="G31" i="1"/>
  <c r="G12" i="1"/>
  <c r="G5" i="40" l="1"/>
  <c r="G26" i="32" s="1"/>
  <c r="G5" i="28"/>
  <c r="G15" i="32" s="1"/>
  <c r="D345" i="1"/>
  <c r="G145" i="1"/>
  <c r="G152" i="1"/>
  <c r="G149" i="1" s="1"/>
  <c r="F16" i="32" s="1"/>
  <c r="E16" i="32" s="1"/>
  <c r="G215" i="1"/>
  <c r="G318" i="1"/>
  <c r="F26" i="32" s="1"/>
  <c r="G181" i="1"/>
  <c r="F19" i="32" s="1"/>
  <c r="E19" i="32" s="1"/>
  <c r="G64" i="1"/>
  <c r="G51" i="1"/>
  <c r="G68" i="1"/>
  <c r="F12" i="32" s="1"/>
  <c r="E12" i="32" s="1"/>
  <c r="G327" i="1"/>
  <c r="F28" i="32" s="1"/>
  <c r="E28" i="32" s="1"/>
  <c r="G330" i="1"/>
  <c r="F29" i="32" s="1"/>
  <c r="E29" i="32" s="1"/>
  <c r="G78" i="1"/>
  <c r="G77" i="1" s="1"/>
  <c r="F13" i="32" s="1"/>
  <c r="E13" i="32" s="1"/>
  <c r="G119" i="1"/>
  <c r="G167" i="1"/>
  <c r="G199" i="1"/>
  <c r="F21" i="32" s="1"/>
  <c r="E21" i="32" s="1"/>
  <c r="G219" i="1"/>
  <c r="G235" i="1"/>
  <c r="G255" i="1"/>
  <c r="G265" i="1"/>
  <c r="G282" i="1"/>
  <c r="G299" i="1"/>
  <c r="F25" i="32" s="1"/>
  <c r="E25" i="32" s="1"/>
  <c r="G321" i="1"/>
  <c r="F27" i="32" s="1"/>
  <c r="E27" i="32" s="1"/>
  <c r="G225" i="1"/>
  <c r="G60" i="1"/>
  <c r="G89" i="1"/>
  <c r="F14" i="32" s="1"/>
  <c r="E14" i="32" s="1"/>
  <c r="G156" i="1"/>
  <c r="G155" i="1" s="1"/>
  <c r="F17" i="32" s="1"/>
  <c r="E17" i="32" s="1"/>
  <c r="G243" i="1"/>
  <c r="G41" i="1"/>
  <c r="G46" i="1"/>
  <c r="G56" i="1"/>
  <c r="G112" i="1"/>
  <c r="G171" i="1"/>
  <c r="F18" i="32" s="1"/>
  <c r="E18" i="32" s="1"/>
  <c r="G189" i="1"/>
  <c r="F20" i="32" s="1"/>
  <c r="E20" i="32" s="1"/>
  <c r="G207" i="1"/>
  <c r="F22" i="32" s="1"/>
  <c r="E22" i="32" s="1"/>
  <c r="G26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0" i="1"/>
  <c r="G30" i="1"/>
  <c r="G29" i="1" s="1"/>
  <c r="F10" i="32" s="1"/>
  <c r="E10" i="32" s="1"/>
  <c r="E26" i="32" l="1"/>
  <c r="G8" i="32"/>
  <c r="G111" i="1"/>
  <c r="F15" i="32" s="1"/>
  <c r="E15" i="32" s="1"/>
  <c r="G212" i="1"/>
  <c r="F23" i="32" s="1"/>
  <c r="E23" i="32" s="1"/>
  <c r="G40" i="1"/>
  <c r="F11" i="32" s="1"/>
  <c r="E11" i="32" s="1"/>
  <c r="G242" i="1"/>
  <c r="G9" i="1"/>
  <c r="G342" i="1" l="1"/>
  <c r="F24" i="32"/>
  <c r="E24" i="32" s="1"/>
  <c r="G8" i="1"/>
  <c r="F9" i="32"/>
  <c r="E9" i="32" l="1"/>
  <c r="E8" i="32" s="1"/>
  <c r="F8" i="32"/>
</calcChain>
</file>

<file path=xl/sharedStrings.xml><?xml version="1.0" encoding="utf-8"?>
<sst xmlns="http://schemas.openxmlformats.org/spreadsheetml/2006/main" count="6697" uniqueCount="1750">
  <si>
    <r>
      <rPr>
        <b/>
        <sz val="9"/>
        <rFont val="Arial"/>
        <family val="2"/>
      </rPr>
      <t>Item</t>
    </r>
  </si>
  <si>
    <r>
      <rPr>
        <b/>
        <sz val="9"/>
        <rFont val="Arial"/>
        <family val="2"/>
      </rPr>
      <t>Descrição</t>
    </r>
  </si>
  <si>
    <r>
      <rPr>
        <b/>
        <sz val="9"/>
        <rFont val="Arial"/>
        <family val="2"/>
      </rPr>
      <t>1.1</t>
    </r>
  </si>
  <si>
    <r>
      <rPr>
        <b/>
        <sz val="9"/>
        <rFont val="Arial"/>
        <family val="2"/>
      </rPr>
      <t>CUSTOS DIRETOS</t>
    </r>
  </si>
  <si>
    <t>1.1.1.1</t>
  </si>
  <si>
    <t>DEMOLIÇÃO DE PISO EM RAMPA, INCLUSIVE RETIRADA DE CORRIMÃO METÁLICO DA ÁREA EXTERNA DE ACESSO ÀS EDIFICAÇÕES</t>
  </si>
  <si>
    <t>1.1.1.2</t>
  </si>
  <si>
    <t>RETIRADA DE COBERTURA EM TELHA CERAMICA E ESTRUTURA DE MADEIRA EM EDIFICAÇÕES EXISTENTES</t>
  </si>
  <si>
    <t>1.1.1.3</t>
  </si>
  <si>
    <t>RETIRADA DE COBERTURA EM TELHADO DE FIBROCIMENTO E ESTRUTURA DE MADEIRA DE GALPÃO EXISTENTE</t>
  </si>
  <si>
    <t>1.1.1.4</t>
  </si>
  <si>
    <t>DEMOLIÇÃO DE PISO E RAMPA DA ÁREA INTERNA DE ACESSO AOS SANITÁRIOS EXISTENTES</t>
  </si>
  <si>
    <t>vb</t>
  </si>
  <si>
    <t>1.1.1.5</t>
  </si>
  <si>
    <t>DEMOLICAO DE ALVENARIA DE TIJOLOS FURADOS S/REAPROVEITAMENTO</t>
  </si>
  <si>
    <t>m3</t>
  </si>
  <si>
    <t>1.1.1.6</t>
  </si>
  <si>
    <t>DEMOLICAO DE PISO EM LADRILHO COM ARGAMASSA</t>
  </si>
  <si>
    <t>1.1.1.7</t>
  </si>
  <si>
    <t>RETIRADA DE AZULEJO COLADO</t>
  </si>
  <si>
    <t>1.1.1.8</t>
  </si>
  <si>
    <t>RETIRADA DE FORRO EM REGUAS DE PVC, INCLUSIVE RETIRADA DE PERFIS</t>
  </si>
  <si>
    <t>m2</t>
  </si>
  <si>
    <t>1.1.1.9</t>
  </si>
  <si>
    <t>RETIRADA DE APARELHOS SANITARIOS</t>
  </si>
  <si>
    <t>UN</t>
  </si>
  <si>
    <t>1.1.1.10</t>
  </si>
  <si>
    <t>RETIRADA DE FOLHA DE PORTA DE PASSAGEM OU JANELA</t>
  </si>
  <si>
    <t>1.1.1.11</t>
  </si>
  <si>
    <t>DEMOLIÇÃO DE PAREDE INTERNA COM ARCADA, DIVISÓRIA ENTRE AS ÁREAS DE PLATEIA E PALCO DO NOVO PROJETO, COM ESCORAMENTO E RETIRADA DE ENTULHO</t>
  </si>
  <si>
    <t>1.1.1.12</t>
  </si>
  <si>
    <t>DEMOLICAO DE PISO DE ALTA RESISTENCIA</t>
  </si>
  <si>
    <t>1.1.1.13</t>
  </si>
  <si>
    <t>RETIRADA DE LUMINÁRIAS EXISTENTES</t>
  </si>
  <si>
    <t>1.1.1.14</t>
  </si>
  <si>
    <t>RETIRADA DE BRISES METÁLICOS DA FACHADA DO GALPÃO</t>
  </si>
  <si>
    <t>1.1.1.15</t>
  </si>
  <si>
    <t>RETIRADA DE PORTAS E DIVISÓRIAS EM VIDRO TEMPERADO</t>
  </si>
  <si>
    <t>1.1.1.16</t>
  </si>
  <si>
    <t>RETIRADA DE MEIO FIO C/ EMPILHAMENTO E S/ REMOCAO</t>
  </si>
  <si>
    <t>M</t>
  </si>
  <si>
    <t>1.1.1.17</t>
  </si>
  <si>
    <t>DEMOLIÇÃO TOTAL COM RETIRADA DE ENTULHOS DE GALPÕES EXISTENTES PARCIALMENTE DEMOLIDOS</t>
  </si>
  <si>
    <t>VB</t>
  </si>
  <si>
    <t>1.1.1.18</t>
  </si>
  <si>
    <t>CAPINA E LIMPEZA MANUAL DE TERRENO</t>
  </si>
  <si>
    <t>1.1.1.19</t>
  </si>
  <si>
    <t>DEMOLIÇÃO DE EDIFICAÇÃO CONTÍGUA A EDIFICAÇÃO PRINCIPAL</t>
  </si>
  <si>
    <t>1.1.2.1.1</t>
  </si>
  <si>
    <t>CONCRETO USINADO BOMBEÁVEL, FCK 30 MPA, LANÇADO COM BOMBA LANÇA - LANÇAMENTO, ADENSAMENTO E ACABAMENTO</t>
  </si>
  <si>
    <t>1.1.2.1.2</t>
  </si>
  <si>
    <t>FORMA TABUA PARA CONCRETO EM FUNDACAO, C/ REAPROVEITAMENTO 2X.</t>
  </si>
  <si>
    <t>1.1.2.1.3</t>
  </si>
  <si>
    <t>ARMAÇÃO DE FUNDAÇÕES E ESTRUTURAS DE CONCRETO ARMADO, UTILIZANDO AÇO CA-50 DE 10.0 MM - MONTAGEM. AF_12/2015</t>
  </si>
  <si>
    <t>KG</t>
  </si>
  <si>
    <t>1.1.2.1.4</t>
  </si>
  <si>
    <t>ESCAVAÇÃO MANUAL</t>
  </si>
  <si>
    <t>1.1.2.1.5</t>
  </si>
  <si>
    <t>EXECUÇÃO DE LASTRO EM CONCRETO (1:2,5:6), PREPARO MANUAL</t>
  </si>
  <si>
    <t>1.1.2.1.6</t>
  </si>
  <si>
    <t>REATERRO DE VALA COM COMPACTAÇÃO MANUAL</t>
  </si>
  <si>
    <t>1.1.2.1.7</t>
  </si>
  <si>
    <t>BOTA-FORA DE MATERIAL ESCAVADO</t>
  </si>
  <si>
    <t>M3</t>
  </si>
  <si>
    <t>RESERVATÓRIO - RESERVA DE INCÊNDIO</t>
  </si>
  <si>
    <t>1.1.3.1.1</t>
  </si>
  <si>
    <t>1.1.3.1.2</t>
  </si>
  <si>
    <t>FORMA PARA PAREDES DE CONCRETO EM CHAPA DE MADEIRA COMPENSADA RESINADA, DE 1,10 X 2,20, ESPESSURA = 17 MM, ACABAMENTO RIPADO - 02 UTILIZACOES. - (FABRICACAO, MONTAGEM E DESMONTAGEM - EXCLUSIVE ESCORAMENTO)</t>
  </si>
  <si>
    <t>1.1.3.1.3</t>
  </si>
  <si>
    <t>ARMACAO EM TELA DE ACO SOLDADA NERVURADA Q-196, ACO CA-60, 4,2MM, MALHA 10X10CM</t>
  </si>
  <si>
    <t>1.1.3.1.4</t>
  </si>
  <si>
    <t>ARMAÇÃO DO SISTEMA DE PAREDES DE CONCRETO, EXECUTADA COMO ARMADURA NEGATIVA DE LAJES, TELA Q-283. AF_06/2015</t>
  </si>
  <si>
    <t>1.1.3.2.1</t>
  </si>
  <si>
    <t>1.1.3.2.2</t>
  </si>
  <si>
    <t>FORMA PARA ESTRUTURAS DE CONCRETO - LAJES PLANAS- EM CHAPA DE MADEIRA COMPENSADA PLASTIFICADA, DE 1,10 X 2,20, ESPESSURA = 18 MM, 02 USOS -EXCLUSIVE ESCORAMENTO)</t>
  </si>
  <si>
    <t>1.1.3.2.3</t>
  </si>
  <si>
    <t>1.1.3.2.4</t>
  </si>
  <si>
    <t>1.1.3.3.1</t>
  </si>
  <si>
    <t>1.1.3.3.2</t>
  </si>
  <si>
    <t>FORMA PARA LAJES CONCRETO EM CHAPA DE MADEIRA COMPENSADA RESINADA, DE 1,10 X 2,20, ESPESSURA = 17 MM, ACABAMENTO RIPADO - 02 USOS. - (FABRICACAO, MONTAGEM E DESMONTAGEM - EXCLUSIVE ESCORAMENTO)</t>
  </si>
  <si>
    <t>1.1.3.3.3</t>
  </si>
  <si>
    <t>1.1.3.3.4</t>
  </si>
  <si>
    <t>1.1.3.4.1</t>
  </si>
  <si>
    <t>1.1.3.4.2</t>
  </si>
  <si>
    <t>FABRICAÇÃO DE FORMA PARA VIGAS, EM CHAPA DE MADEIRA COMPENSADA RESINADA, E = 17 MM. AF 12/2015</t>
  </si>
  <si>
    <t>1.1.3.4.3</t>
  </si>
  <si>
    <t>1.1.3.5.1</t>
  </si>
  <si>
    <t>1.1.3.5.2</t>
  </si>
  <si>
    <t>FORMA PARA ESTRUTURAS DE CONCRETO - LAJES CÔNICAS - EM CHAPA DE MADEIRA COMPENSADA PLASTIFICADA, DE 1,10 X 2,20, ESPESSURA = 18 MM, 02 USOS -INCLUSIVE CIMBRAMENTO METÁLICO - ESTIMATIVA</t>
  </si>
  <si>
    <t>1.1.3.5.3</t>
  </si>
  <si>
    <t>1.1.3.6.1</t>
  </si>
  <si>
    <t>ESCADA METÁLICA INTERNA COM PISO EM CHAPA XADREZ E GUARDA CORPO, DE ACORDO DETALHE EXECUTIVO NEOJIBÁ, COM PINTURA PRIMER EPOXI E TINTA ESMALTE SINTÉTICO -PESO 1.645 KG - FORNECIMENTO E INSTALAÇÃO</t>
  </si>
  <si>
    <t>1.1.3.6.2</t>
  </si>
  <si>
    <t>RAMPA METÁLICA EXTERIOR NORTE, INCLUSIVE PISO, GUARDA CORPO , PROJETO E PINTURA -NEOJIBA - FORNECIMENTO E INSTALAÇÃO</t>
  </si>
  <si>
    <t>1.1.3.6.3</t>
  </si>
  <si>
    <t>RAMPA METÁLICA EXTERIOR SUL, INCLUSIVE PISO, GUARDA CORPO , PROJETO E PINTURA -NEOJIBA - FORNECIMENTO E INSTALAÇÃO</t>
  </si>
  <si>
    <t>1.1.4.1</t>
  </si>
  <si>
    <t>TELHAMENTO COM TELHA CERÂMICA CAPA-CANAL, TIPO PAULISTA, COM MAIS DE 2 ÁGUAS, INCLUSO TRANSPORTE VERTICAL. AF_06/2016</t>
  </si>
  <si>
    <r>
      <t>m</t>
    </r>
    <r>
      <rPr>
        <vertAlign val="superscript"/>
        <sz val="9"/>
        <rFont val="Arial"/>
        <family val="2"/>
      </rPr>
      <t>2</t>
    </r>
  </si>
  <si>
    <t>1.1.4.2</t>
  </si>
  <si>
    <t>TRAMA DE AÇO COMPOSTA POR RIPAS, CAIBROS E TERÇAS PARA TELHADOS DE MAIS DE 2 ÁGUAS PARA TELHA DE ENCAIXE DE CERÂMICA OU DE CONCRETO, INCLUSO TRANSPORTE VERTICAL. AF_12/2015</t>
  </si>
  <si>
    <t>1.1.4.3</t>
  </si>
  <si>
    <t>MANTA ALUMINIZADA PARA TELHADO - FORNECIMENTO E INSTALAÇÃO</t>
  </si>
  <si>
    <t>1.1.4.4</t>
  </si>
  <si>
    <t>PINTURA IMUNIZANTE PARA MADEIRA, DUAS DEMAOS</t>
  </si>
  <si>
    <t>1.1.4.5</t>
  </si>
  <si>
    <t>SISTEMA DE CALHAS E CONDUTORES EM FIBRA DE VIDRO DESENVOLVIMENTO 0,86 M -FORNECIMENTO E INSTALAÇÃO</t>
  </si>
  <si>
    <t>1.1.4.6</t>
  </si>
  <si>
    <t>RUFO</t>
  </si>
  <si>
    <t>1.1.4.7</t>
  </si>
  <si>
    <t>CUMEEIRA PARA TELHA DE CONCRETO EMBOÇADA COM ARGAMASSA TRAÇO 1:2:9 (CIMENTO, CAL E AREIA) PARA TELHADOS COM ATÉ 2 ÁGUAS, INCLUSO TRANSPORTE VERTICAL. AF_06/2016</t>
  </si>
  <si>
    <t>1.1.4.8</t>
  </si>
  <si>
    <t>CUMEEIRA PARA TELHA CERÂMICA EMBOÇADA COM ARGAMASSA TRAÇO 1:2:9 (CIMENTO, CAL E AREIA) PARA TELHADOS COM ATÉ 2 ÁGUAS, INCLUSO TRANSPORTE VERTICAL. AF_06/2016</t>
  </si>
  <si>
    <t>1.1.5.1.1</t>
  </si>
  <si>
    <t>PAREDE EM DRY WALL RU/RU COM E=10 CM - FORNECIMENTO E INSTALAÇÃO</t>
  </si>
  <si>
    <t>M2</t>
  </si>
  <si>
    <t>1.1.5.1.2</t>
  </si>
  <si>
    <t>PAREDE EM DRY WALL ST/RU , E= 10 CM - FORNECIMENTO E INSTALAÇÃO</t>
  </si>
  <si>
    <t>1.1.5.1.3</t>
  </si>
  <si>
    <t>CONTRA-PAREDE EM DRY WALL RU L= 7 CM - FORNECIMENTO E INSTALAÇÃO</t>
  </si>
  <si>
    <t>1.1.5.1.4</t>
  </si>
  <si>
    <t>PAREDE EM DRY WALL RU/RU , E= 7 CM - FORNECIMENTO E INSTALAÇÃO</t>
  </si>
  <si>
    <t>1.1.5.1.5</t>
  </si>
  <si>
    <t>PAREDE EM DRY WALL ST/RU , E= 7 CM - FORNECIMENTO E INSTALAÇÃO</t>
  </si>
  <si>
    <t>1.1.5.1.6</t>
  </si>
  <si>
    <t>PAREDE EM PLACA CIMENTÍCIA E= 10 CM</t>
  </si>
  <si>
    <t>1.1.5.1.7</t>
  </si>
  <si>
    <t>CONTRA-PAREDE EM DRY WALL SST - E= 8 CM - FORNECIMENTO E INSTALAÇÃO</t>
  </si>
  <si>
    <t>1.1.5.1.8</t>
  </si>
  <si>
    <t>PAREDE EM DRY WALL ST/ST , E= 10 CM - FORNECIMENTO E INSTALAÇÃO</t>
  </si>
  <si>
    <t>1.1.5.1.9</t>
  </si>
  <si>
    <t>DIVISÓRIAS SANITÁRIAS REF GLOBAL PARTITIONS EM LAMINADO ESTRUTURAL TS 12 MM -ACABAMENTO GELO - L106TX, INCLUSIVE CHUMBADORES EM AÇO INOX, SAPATAS EM AÇO INOX, CANTONEIRA DE FIXAÇÃO E PARAFUSOS EM AÇO INOX, DOBRADIÇA PIANO CONTINUA EM AÇO INOX, BATENTE EM AÇO INOX - FORNECIMENTO E INSTALAÇÃO</t>
  </si>
  <si>
    <t>1.1.5.1.10</t>
  </si>
  <si>
    <t>TAPA VISTA DE MICTÓRIO EM DIVISÓRIA GLOBAL MODELO PARTITIONS PARA SANITÁRIOS, EM PAINÉIS LAMINADOS TS=12MM, DIMENSÕES 400X1200 MM, ELEVADO 40CM DO PISO -FORNECIMENTO E INSTALAÇÃO</t>
  </si>
  <si>
    <t>1.1.6.1</t>
  </si>
  <si>
    <t>PISO EM CONCRETO 20MPA PREPARO MECANICO, ESPESSURA 7 CM, COM ARMACAO EM TELA SOLDADA - BASE PISO MIAKI</t>
  </si>
  <si>
    <t>1.1.6.2</t>
  </si>
  <si>
    <t>MARCAÇÃO DE PONTO DE PISO</t>
  </si>
  <si>
    <t>1.1.6.3</t>
  </si>
  <si>
    <t>PISO MONOLÍTICO E RODAPÉ DE RESINA EPOXI A BASE DE ÁGUA, ACABAMENTO ACETINADO, COR CINZA AZUL COD. 9813 MIAKI. - APLICADO SOBRE SUBSTRATO EM CONCRETO COM FCK = 25 MPA, ACABAMENTO CAMURÇADO</t>
  </si>
  <si>
    <t>1.1.6.4</t>
  </si>
  <si>
    <t>PISO MONOLÍTICO E RODAPÉ DE RESINA EPOXI A BASE DE ÁGUA, ACABAMENTO ACETINADO, COR CINZA STELL GRAY COD. 9817 DA MIAKI. - APLICADO SOBRE SUBSTRATO EM CONCRETO COM FCK = 25 MPA, ACABAMENTO CAMURÇADO</t>
  </si>
  <si>
    <t>1.1.6.5</t>
  </si>
  <si>
    <t>CONTRAPISO EM ARGAMASSA PRONTA, PREPARO MANUAL, APLICADO EM ÁREAS SECAS SOBRE LAJE, NÃO ADERIDO, ESPESSURA 6CM. AF_06/2014</t>
  </si>
  <si>
    <t>1.1.6.6</t>
  </si>
  <si>
    <t>PISO EM CONCRETO 20MPA PREPARO MECANICO, ESPESSURA 7 CM, COM ARMACAO EM TELA SOLDADA - BASE PISO 'PLATÉIA</t>
  </si>
  <si>
    <t>1.1.6.7</t>
  </si>
  <si>
    <t>ESTRUTURA DE MADEIRA EM PINUS AUTOCLAVADO PARA APOIO DO PISO TABUADO INDUSPARQUET, INCLUSIVE CHAPA DE COMPENSADO NAVAL DE 20 MM - ÁREA DA PLATÉIA -CONFORME DETALHE NEOJIBÁ</t>
  </si>
  <si>
    <t>1.1.6.8</t>
  </si>
  <si>
    <t>ASSOALHO EM TÁBUAS DE MADEIRA LEGNETO - PADRÃO AMENDOLA 14X20X240 MM -INDUSPARQUET - PLATEIA</t>
  </si>
  <si>
    <t>1.1.6.9</t>
  </si>
  <si>
    <t>ESTRUTURA DE MADEIRA EM PINUS AUTOCLAVADO PARA APOIO DO PISO TABUADO DA ÁREA DO PALCO - CONFORME DETALHE NEOJIBÁ</t>
  </si>
  <si>
    <t>1.1.6.10</t>
  </si>
  <si>
    <t>ASSOALHO DE MADEIRA MACIÇA "YELLOW CEDAR", TÁBUAS COM E= 45 MM- PALCO CÊNICO -CONFORME DETALHE - DET F1 ME 04 1 A - NEOJIBÁ - INCLUSIVE APLICAÇÃO DE STAIN - PALCO CÊNICO - PREMISSA ORÇAMENTO</t>
  </si>
  <si>
    <t>1.1.6.11</t>
  </si>
  <si>
    <t>ASSOALHO EM TÁBUAS DE MADEIRA TIPO LEGNETO - PADRÃO AMÊNDOLA 19X90X280/1700 MM -INDUSPARQUET - SALAS DE MÚSICA 01 A 04</t>
  </si>
  <si>
    <t>1.1.6.12</t>
  </si>
  <si>
    <t>PISO ELEVADO TATE CC100 60X60 CM - SEM REVESTIMENTO COM H= 95 A 100 CM - SISTEMA TRAVADO COM LONGARINAS- FORNECIMENTO E INSTALAÇÃO</t>
  </si>
  <si>
    <t>1.1.6.13</t>
  </si>
  <si>
    <t>PISO EM GRANITO BRANCO ANTICO GALAXY LEVIGADO EM PLACAS 1,00X1,00 M, ASSENTADO COM ARGAMASSA COLANTE, COM REJUNTAMENTO EM CIMENTO BRANCO</t>
  </si>
  <si>
    <t>1.1.6.14</t>
  </si>
  <si>
    <t>PISO VINILICO EM PLACAS , DIMENSÕES 30X30CM TARKETT FADEMAC, LINHA PAVIFLEX, COLEÇÃO CHROMA CONCEPT REF 9201912 - CINZA - FORNECIMENTO E INSTALAÇÃO</t>
  </si>
  <si>
    <t>1.1.6.15</t>
  </si>
  <si>
    <t>PISO FLUTUANTE COM AMORTECEDORES E MANTA - FABRICAÇÃO VIBRANIHILL</t>
  </si>
  <si>
    <t>1.1.6.16</t>
  </si>
  <si>
    <t>ATERRO APILOADO(MANUAL) EM CAMADAS DE 20 CM COM MATERIAL DE EMPRÉSTIMO.</t>
  </si>
  <si>
    <r>
      <t>m</t>
    </r>
    <r>
      <rPr>
        <vertAlign val="superscript"/>
        <sz val="9"/>
        <rFont val="Arial"/>
        <family val="2"/>
      </rPr>
      <t>3</t>
    </r>
  </si>
  <si>
    <t>1.1.6.17</t>
  </si>
  <si>
    <t>PISO INDUSTRIAL ALTA RESISTENCIA, ESPESSURA 12MM, INCLUSO JUNTAS DE DILATACAO PLASTICAS E POLIMENTO MECANIZADO</t>
  </si>
  <si>
    <t>1.1.6.18</t>
  </si>
  <si>
    <t>RODAPÉ VINILICO TARKETT FADEMAC, LINHA PAVIFLEX, COLEÇÃO CHROMA CONCEPT REF 9201912 - CINZA - FORNECIMENTO E INSTALAÇÃO</t>
  </si>
  <si>
    <t>1.1.6.20</t>
  </si>
  <si>
    <t>RODAPÉ DE ALTA RESISTÊNCIA H=10CM</t>
  </si>
  <si>
    <t>1.1.6.21</t>
  </si>
  <si>
    <t>SOLEIRA EM GRANITO BRANCO ANTICO GALAXY LEVIGADO, COM L= 14 CM , ASSENTADA COM ARGAMASSA COLANTE</t>
  </si>
  <si>
    <t>1.1.6.22</t>
  </si>
  <si>
    <t>SOLEIRA EM GRANITO BRANCO ANTICO GALAXY LEVIGADO, COM L= 40 CM , ASSENTADA COM ARGAMASSA COLANTE</t>
  </si>
  <si>
    <t>1.1.7.1.1</t>
  </si>
  <si>
    <t>INSTALAÇÕES ELÉTRICAS</t>
  </si>
  <si>
    <t>LUMINÁRIAS INTERNAS - REKA</t>
  </si>
  <si>
    <t>LUMINÁRIAS INTERNAS - ESTADIO</t>
  </si>
  <si>
    <t>LUMINÁRIAS INTERNAS - VETRO</t>
  </si>
  <si>
    <t>LUMINÁRIAS INTERNAS - LEDPROFILES</t>
  </si>
  <si>
    <t>1.1.7.2.1</t>
  </si>
  <si>
    <t>INSTALAÇÕES HIDROSSANITÁRIAS</t>
  </si>
  <si>
    <t>1.1.7.2.2</t>
  </si>
  <si>
    <t>LAVATÓRIO 550X470MM VOGUE PLUS COM COLUNA SUSPENSA,SIFÃO E VÁLVULA DECA -FORNECIMENTO E INSTALAÇÃO</t>
  </si>
  <si>
    <t>1.1.7.2.3</t>
  </si>
  <si>
    <t>TORNEIRA AUTOMÁTICA PARA BANCADA LINK 1172 - DECA -FORNECIMENTO E INSTALAÇÃO.</t>
  </si>
  <si>
    <t>1.1.7.2.4</t>
  </si>
  <si>
    <t>TORNEIRA PARA LAVATÓRIO DE MESA DECAMATIC CONFORTO 1173.C.CONF - FORNECIMENTO E INSTALAÇÃO.</t>
  </si>
  <si>
    <t>1.1.7.2.5</t>
  </si>
  <si>
    <t>BACIA SANITÁRIA COM CAIXA ACOPLADA LOUÇA BRANCA - LINHA SMART CELITE , INCLUSIVE ASSENTO E ACESSÓRIOS - FORNECIMENTO E INSTALAÇÃO.</t>
  </si>
  <si>
    <t>1.1.7.2.6</t>
  </si>
  <si>
    <t>PORTA TOALHA DISCO 500MM - DECA - FORNECIMENTO E INSTALAÇÃO</t>
  </si>
  <si>
    <t>1.1.7.2.7</t>
  </si>
  <si>
    <t>BACIA VOGUE PLUS DECA P510 LINHA CONFORTO COM ABERTURA DECA - FORNECIMENTO E INSTALAÇÃO</t>
  </si>
  <si>
    <t>1.1.7.2.8</t>
  </si>
  <si>
    <t>ACABAMENTO DE REGISTRO PQ SPIN - DECA - FORNECIMENTO E INSTALAÇÃO</t>
  </si>
  <si>
    <t>1.1.7.2.10</t>
  </si>
  <si>
    <t>BARRA DE APOIO 80 CM CONFORTO DECA 2310 - FORNECIMENTO E INSTALAÇÃO</t>
  </si>
  <si>
    <t>1.1.7.2.11</t>
  </si>
  <si>
    <t>BARRA DE APOIO LATERAL ARTICULADA 60CM EM AÇO ESCOVADO DECA 2315.I.060.POL -FORNECIMENTO E INSTALAÇÃO</t>
  </si>
  <si>
    <t>1.1.7.2.12</t>
  </si>
  <si>
    <t>MICTÓRIO COM LAVATÓRIO INTEGRADO ML.720.17 DECA - FORNECIMENTO E INSTALAÇÃO</t>
  </si>
  <si>
    <t>1.1.7.2.13</t>
  </si>
  <si>
    <t>TORNEIRA PARA MICTÓRIO DECAMATIC ECO -CR 11.72.C.ML DECA -FORNECIMENTO E INSTALAÇÃO.</t>
  </si>
  <si>
    <t>1.1.7.2.14</t>
  </si>
  <si>
    <t>CHUVEIRO COM TUBO PAREDE CLEAN CR 1970.C.CT DECA - FORNECIMENTO E INSTALAÇÃO</t>
  </si>
  <si>
    <t>1.1.7.2.15</t>
  </si>
  <si>
    <t>SUPORTE EM AÇO INOX ESCOVADO PARA PAPEL HIGIÊNICO EM ROLO BRAKEY B-2890</t>
  </si>
  <si>
    <t>1.1.7.2.16</t>
  </si>
  <si>
    <t>SABONETEIRA DE BANCADA EM AÇO / GALÃO 1 L / BICO 10 CM - BRAKEY</t>
  </si>
  <si>
    <t>CABIDE DISCO - DECA - FORNECIMENTO E INSTALAÇÃO</t>
  </si>
  <si>
    <t>1.1.7.2.17</t>
  </si>
  <si>
    <t>TOALHEIRO COM LIXEIRA CONV. EMB EM AÇO INOX CLASSIC - BOBRICK- FORNECIMENTO E INSTALAÇÃO</t>
  </si>
  <si>
    <t>1.1.7.2.18</t>
  </si>
  <si>
    <t>DISPENSER PARA SABÃO LÍQUIDO DECA - DECALUX COD. 2016C - COR CROMADO</t>
  </si>
  <si>
    <t>1.1.7.2.19</t>
  </si>
  <si>
    <t>LIXEIRA COM ARO EM AÇO INOX 25 L - BRAKEY CA-712</t>
  </si>
  <si>
    <t>1.1.7.2.20</t>
  </si>
  <si>
    <t>LIXEIRA COM ARO EM AÇO INOX 48,3 L CONTURA - B- 277</t>
  </si>
  <si>
    <t>1.1.7.2.21</t>
  </si>
  <si>
    <t>TROCADOR DE FRALDAS - FABRICAÇÃO GREICE - FORNECIMENTO E INSTALAÇÃO</t>
  </si>
  <si>
    <t>1.1.7.3.1</t>
  </si>
  <si>
    <t>INSTALAÇÕES DE TELEFONE</t>
  </si>
  <si>
    <t>1.1.7.4.1</t>
  </si>
  <si>
    <t>INSTALAÇÕES DE PREVENÇÃO DE INCÊNDIO</t>
  </si>
  <si>
    <t>1.1.7.5.1</t>
  </si>
  <si>
    <t>1.1.7.5.2</t>
  </si>
  <si>
    <t>EXECUÇÃO DE VALAS PARA APOIO CIVIL DE REDES DE INSTALAÇÕES , COM LARGURA MÉDIA DE 60 CM, INCLUSIVE CONCRETO MAGRO, REATERRO E BOTA FORA</t>
  </si>
  <si>
    <t>1.1.7.5.3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</si>
  <si>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</si>
  <si>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1.1.8.1.1</t>
  </si>
  <si>
    <t>INSTALAÇÕES DE AR CONDICIONADO</t>
  </si>
  <si>
    <t>1.1.8.2.1</t>
  </si>
  <si>
    <t>EXECUÇÃO DE GALERIAS EM CONCRETO COM LARGURA ATÉ 1,0 M E PROFUNDIDADE ATÉ 1 M PARA PASSAGENS DE TUBULAÇÕES</t>
  </si>
  <si>
    <t>1.1.8.2.2</t>
  </si>
  <si>
    <t>1.1.9.1.1</t>
  </si>
  <si>
    <t>IMPLANTAÇÃO DO CABEAMENTO SISTEMAS DE DADOS/ TELEFONIA/ CONTROLE ACESSO BIOMÉTRICO/ CFTV</t>
  </si>
  <si>
    <t>1.1.9.1.2</t>
  </si>
  <si>
    <t>IMPLANTAÇÃO DA INFRAESTRUTURA SISTEMAS DE DADOS/ TELEFONIA/ CONTROLE ACESSO BIOMÉTRICO/ CFTV</t>
  </si>
  <si>
    <t>1.1.9.1.3</t>
  </si>
  <si>
    <t>IMPLANTAÇÃO DO CFTV</t>
  </si>
  <si>
    <t>1.1.9.1.4</t>
  </si>
  <si>
    <t>IMPLANTAÇÃO DA BIOMETRIA</t>
  </si>
  <si>
    <t>1.1.9.1.5</t>
  </si>
  <si>
    <t>IMPLANTAÇÃO DA TELEFONIA</t>
  </si>
  <si>
    <t>1.1.9.1.6</t>
  </si>
  <si>
    <t>IMPLANTAÇÃO DO SISTEMA DE DADOS</t>
  </si>
  <si>
    <t>1.1.9.1.7</t>
  </si>
  <si>
    <t>IMPLANTAÇÃO DE SISTEMA DE VÍDEO CONFERÊNCIA</t>
  </si>
  <si>
    <t>1.1.9.1.8</t>
  </si>
  <si>
    <t>IMPLANTAÇÃO DE SISTEMA DE INTRUSÃO PERIMETRAL</t>
  </si>
  <si>
    <t>1.1.9.1.9</t>
  </si>
  <si>
    <t>IMPLANTAÇÃO DO SISTEMA DE CONCERTINA</t>
  </si>
  <si>
    <t>1.1.9.1.10</t>
  </si>
  <si>
    <t>1.1.9.2.1</t>
  </si>
  <si>
    <t>CAIXA DE PASSAGEM 40X40X50 FUNDO BRITA COM TAMPA</t>
  </si>
  <si>
    <t>1.1.9.2.2</t>
  </si>
  <si>
    <t>1.1.9.2.3</t>
  </si>
  <si>
    <t>BANCADA ESCULPIDA EM GRANITO BRANCO ANTICO GALAXY LEVIGADO - MEDIDAS 2,26X0,53 M -SANITÁRIO FEM. FOYER - FORNECIMENTO E INSTALAÇÃO.</t>
  </si>
  <si>
    <t>BANCADA ESCULPIDA EM GRANITO BRANCO ANTICO GALAXY LEVIGADO - MEDIDAS 1,89X0,53 M -SANITÁRIO MASC. FOYER - FORNECIMENTO E INSTALAÇÃO.</t>
  </si>
  <si>
    <t>ESPELHO DE CRISTAL 12 MM POLIDO 3500 X 118 MM - FORNECIMENTO E INSTALAÇÃO -CIRCULAÇÃO SANIT FOYER - CONSIDERADO 6 MM - PREMISSA</t>
  </si>
  <si>
    <t>ESPELHO DE CRISTAL 4 MM POLIDO 500 X 800 MM - FORNECIMENTO E INSTALAÇÃO - WC ALUNOS E SANIT CAMARINS</t>
  </si>
  <si>
    <t>ESPELHO DE CRISTAL 4 MM POLIDO 500 X 700 MM - INCLINAÇÃO DE 10° - FORNECIMENTO E INSTALAÇÃO - SANITÁRIO DEFICIENTES</t>
  </si>
  <si>
    <t>ESPELHO DE CRISTAL 4 MM POLIDO 2210 X 1260 MM - FORNECIMENTO E INSTALAÇÃO - SANIT FEM FOYER</t>
  </si>
  <si>
    <t>ESPELHO DE CRISTAL 4 MM POLIDO 1840 X 1260 MM - FORNECIMENTO E INSTALAÇÃO - SANIT MASC. FOYER</t>
  </si>
  <si>
    <t>ESPELHO DE CRISTAL 4 MM POLIDO 820 X 1200 MM - FORNECIMENTO E INSTALAÇÃO - CAMARIM MASCULINO</t>
  </si>
  <si>
    <t>ESPELHO DE CRISTAL 4 MM POLIDO 890 X 1200 MM - FORNECIMENTO E INSTALAÇÃO - CAMARIM FEMININO</t>
  </si>
  <si>
    <t>1.1.11.1</t>
  </si>
  <si>
    <r>
      <t>M</t>
    </r>
    <r>
      <rPr>
        <vertAlign val="superscript"/>
        <sz val="9"/>
        <rFont val="Arial"/>
        <family val="2"/>
      </rPr>
      <t>2</t>
    </r>
  </si>
  <si>
    <t>1.1.11.2</t>
  </si>
  <si>
    <t>IMPERMEABILIZACAO DE SUPERFICIE COM EMULSAO ASFALTICA A BASE D - PISOS SANIT.</t>
  </si>
  <si>
    <t>1.1.11.3</t>
  </si>
  <si>
    <t>IMPERMEABILIZACAO DE SUPERFICIE COM MANTA ASFALTICA (COM POLIMEROS TIPO APP), E=4 MM - LAJE DESCOB.</t>
  </si>
  <si>
    <t>1.1.11.4</t>
  </si>
  <si>
    <t>CONTRAPISO EM ARGAMASSA PRONTA, PREPARO MANUAL, APLICADO EM ÁREAS MOLHADAS SOBRE IMPERMEABILIZAÇÃO, ESPESSURA 4CM. AF_06/2014</t>
  </si>
  <si>
    <t>1.1.11.5</t>
  </si>
  <si>
    <t>IMPERMEABILIZACAO DE SUPERFICIE COM MANTA ASFALTICA (COM POLIMEROS TIPO APP), E=4 MM -RESERVATÓRIO</t>
  </si>
  <si>
    <t>1.1.11.6</t>
  </si>
  <si>
    <t>PROTECAO MECANICA DE SUPERFICIE COM ARGAMASSA DE CIMENTO E AREIA,TRACO 1:3, E=3 CM</t>
  </si>
  <si>
    <t>1.1.11.7</t>
  </si>
  <si>
    <t>BARREIRA QUÍMICA PARA PROTEÇÃO E IMPERMEABILIZAÇÃO DE PAREDES INTERNAS, COM IMPERMEABILIZANTE E MANTA ACRÍLICA - FABRICAÇÃO SINTEPLAST - FORNECIMENTO E APLICAÇÃO - RESTAURO</t>
  </si>
  <si>
    <t>1.1.12.1</t>
  </si>
  <si>
    <t>LIMPEZA DE PAREDE COM SABÃO NEUTRO</t>
  </si>
  <si>
    <t>1.1.12.2</t>
  </si>
  <si>
    <t>APLICAÇÃO DE HERBICIDA</t>
  </si>
  <si>
    <t>1.1.12.3</t>
  </si>
  <si>
    <t>MARCAÇÃO DE PONTO EM REVESTIMENTOS PAREDES</t>
  </si>
  <si>
    <t>1.1.12.4</t>
  </si>
  <si>
    <t>APICOAMENTO MANUAL DE SUPERFICIE DE REVESTIDAS EM REBOCO</t>
  </si>
  <si>
    <t>1.1.12.5</t>
  </si>
  <si>
    <t>EMBOÇO OU MASSA ÚNICA EM ARGAMASSA TRAÇO 1:7, PREPARO MANUAL, APLICADA MANUALMENTE EM PAREDES INTERNAS ESPESSURA 45 MM.</t>
  </si>
  <si>
    <t>1.1.12.6</t>
  </si>
  <si>
    <t>REBOCO TRACO 1:3 (CIMENTO E AREIA MEDIA NAO PENEIRADA),, PREPARO MANUAL DA ARGAMASSA</t>
  </si>
  <si>
    <t>1.1.12.11</t>
  </si>
  <si>
    <t>REVESTIMENTO DE PAREDES EM GRANITO BRANCO ANTICO GALAXY LEVIGADO EM PLACAS DE TAMANHOS VARIADOS</t>
  </si>
  <si>
    <t>1.1.12.12</t>
  </si>
  <si>
    <t>RODAMEIO EM GRANITO BRANCO ANTICO GALAXY LEVIGADO, COM L= 4 CM , ASSENTADA COM ARGAMASSA COLANTE</t>
  </si>
  <si>
    <t>1.1.12.17</t>
  </si>
  <si>
    <t>REVESTIMENTO EM MADEIRA DE DEMOLIÇÃO - SAS - CONFORME DETALHE DET F1 ME 06 1 D -NEOJIBÁ</t>
  </si>
  <si>
    <t>1.1.13.1</t>
  </si>
  <si>
    <t>1.1.13.2</t>
  </si>
  <si>
    <t>1.1.13.3</t>
  </si>
  <si>
    <t>1.1.13.4</t>
  </si>
  <si>
    <t>1.1.13.5</t>
  </si>
  <si>
    <t>1.1.13.7</t>
  </si>
  <si>
    <t>MARCAÇÃO DE PONTO EXTERNO</t>
  </si>
  <si>
    <t>1.1.13.8</t>
  </si>
  <si>
    <t>RASPAGEM, APLICAÇÃO DE REBOCO E PINTURA EM TINTA SÍLICO MINERAL NA ÁREA EXTERNA DA CHAMINÉ EXISTENTE</t>
  </si>
  <si>
    <t>1.1.14.1</t>
  </si>
  <si>
    <t>RECUPERAÇÃO DE FRISOS EM ARGAMASSA DA FACHADA COM LARGURA ATÉ 10 CM</t>
  </si>
  <si>
    <t>1.1.14.2</t>
  </si>
  <si>
    <t>RECUPERAÇÃO DE FRISOS EM ARGAMASSA DA FACHADA COM LARGURA ATÉ 40 CM</t>
  </si>
  <si>
    <t>1.1.14.3</t>
  </si>
  <si>
    <t>RECUPERAÇÃO DE FRISOS EM ARGAMASSA DA FACHADA COM LARGURA ATÉ 60 CM</t>
  </si>
  <si>
    <t>1.1.14.4</t>
  </si>
  <si>
    <t>RECUPERAÇÃO DE FRISOS EM ARGAMASSA DA FACHADA COM LARGURA ATÉ 80 CM</t>
  </si>
  <si>
    <t>1.1.15.1.1</t>
  </si>
  <si>
    <t>SISTEMA INOVAWALL HAVOC 1070 E 1396 , COMPREENDENDO PERFIS DA ESTRUTURA, LÃ E VIDRO E TECIDO LADYTEX, ESP = 25 MM - FORNECIMENTO E INSTALAÇÃO</t>
  </si>
  <si>
    <t>1.1.15.2.1</t>
  </si>
  <si>
    <t>PAREDES DUPLA ACÚSTICA CM 04 CHAPAS DE GESSO ACARTONADO - EM ANGULOS</t>
  </si>
  <si>
    <t>1.1.15.2.2</t>
  </si>
  <si>
    <t>LÁ PSI 25 MM + PERFIS - APLICAÇÃO EM PAREDES ACÚSTICAS - FORNECIMENTO E APLICAÇÃO</t>
  </si>
  <si>
    <t>1.1.15.2.3</t>
  </si>
  <si>
    <t>DRY WALL COM LÃ DE VIDRO DE 50 MM PARA APLICAÇÃO EM PAREDES - PLATÉIA</t>
  </si>
  <si>
    <t>1.1.15.3.1</t>
  </si>
  <si>
    <t>FORRO GESSO PERFURADO COM CHAPA RIGTONE + LÃ DE VIDRO 50 MM E PAINEL PSI 25 MM -FORNECIMENTO E INSTALAÇÃO</t>
  </si>
  <si>
    <t>1.1.15.3.2</t>
  </si>
  <si>
    <t>FORRO DE LÃ PSI 25 MM - FORNECIMENTO E INSTALAÇÃO</t>
  </si>
  <si>
    <t>1.1.15.3.3</t>
  </si>
  <si>
    <t>PAINEL ACÚSTICO PSI 25 MM 60 KG - APLICAÇÃO EM FORRO - FORNECIMENTO E INSTALAÇÃO</t>
  </si>
  <si>
    <t>1.1.15.3.4</t>
  </si>
  <si>
    <t>ISOLAMENTO ACÚSTICO EM FIBRA DE VIDRO 5 CM + 3 PLACAS DE GESSO ACARTONADO-FIXAÇÃO COM AMORTECEDOR COM MOLA - PARAFUSO RESILIENTE</t>
  </si>
  <si>
    <t>1.1.15.3.5</t>
  </si>
  <si>
    <t>1.1.15.4.1</t>
  </si>
  <si>
    <t>CORTINAS ACÚSTICAS - VELOUR PARIS CS REF. COR BEIGE TON 7044 - FABRICAÇÃO SHOWTEX -SALA DE MÚSICA 1 - FORNECIMENTO E INSTALAÇÃO</t>
  </si>
  <si>
    <t>CJ</t>
  </si>
  <si>
    <t>1.1.15.4.2</t>
  </si>
  <si>
    <t>CORTINAS ACÚSTICAS - VELOUR PARIS CS REF. COR BEIGE TON 7044 - FABRICAÇÃO SHOWTEX -SALA DE MÚSICA 2 - FORNECIMENTO E INSTALAÇÃO</t>
  </si>
  <si>
    <t>1.1.15.4.3</t>
  </si>
  <si>
    <t>CORTINAS ACÚSTICAS - VELOUR PARIS CS REF. COR BEIGE TON 7044 - FABRICAÇÃO SHOWTEX -SALA DE MÚSICA 3 - FORNECIMENTO E INSTALAÇÃO</t>
  </si>
  <si>
    <t>1.1.15.4.4</t>
  </si>
  <si>
    <t>CORTINAS ACÚSTICAS - VELOUR PARIS CS REF. COR BEIGE TON 7044 - FABRICAÇÃO SHOWTEX -SALA DE MÚSICA 4 - FORNECIMENTO E INSTALAÇÃO</t>
  </si>
  <si>
    <t>1.1.15.4.5</t>
  </si>
  <si>
    <t>CORTINAS ACÚSTICAS - VELOUR PARIS CS REF. COR AZUL TON 5010 - FABRICAÇÃO SHOWTEX -SALA DE MÚSICA 5 - FORNECIMENTO E INSTALAÇÃO</t>
  </si>
  <si>
    <t>1.1.15.4.6</t>
  </si>
  <si>
    <t>CORTINAS ACÚSTICAS - VELOUR PARIS CS REF. COR AZUL TON 5010 - FABRICAÇÃO SHOWTEX -SALA DE MÚSICA 6 - FORNECIMENTO E INSTALAÇÃO</t>
  </si>
  <si>
    <t>1.1.15.4.7</t>
  </si>
  <si>
    <t>CORTINAS ACÚSTICAS - VELOUR PARIS CS REF. COR BEIGE TON 7044 - FABRICAÇÃO SHOWTEX -PLATÉIA - FORNECIMENTO E INSTALAÇÃO</t>
  </si>
  <si>
    <t>1.1.15.4.8</t>
  </si>
  <si>
    <t>1.1.15.4.9</t>
  </si>
  <si>
    <t>1.1.15.5.1</t>
  </si>
  <si>
    <t>BLACKOUT PALCO -STORE BLACKOUT, TIPO Flocké 11201 - FABRICAÇÃO MERMET - REF COR CINZA chartreux 608 - DIMENSÕES 380 x 600 CM - CONFORME DETALHE DET F1 FA 05 1 E -FORNECIMENTO E INSTALAÇÃO</t>
  </si>
  <si>
    <t>1.1.15.5.2</t>
  </si>
  <si>
    <t>BLACKOUT LOCAL TÉCNICO - STORE BLACKOUT, EMBUTIDO NO FORRO, TIPO Flocké 11201 -FABRICAÇÃO MERMET - REF COR CINZA chartreux 608 - DIMENSÕES 167.5 x 375 CM - CONFORME DETALHE DET F1 FA 04 1 D - FORNECIMENTO E INSTALAÇÃO</t>
  </si>
  <si>
    <t>1.1.15.5.3</t>
  </si>
  <si>
    <t>BLACKOUT PRODUÇÃO DE ÁUDIO - STORE BLACKOUT, FIXADO EM PAREDE EXISTENTE, TIPO Flocké 11201 - FABRICAÇÃO MERMET - REF COR CINZA chartreux 608 - DIMENSÕES 323 x 155 CM -CONFORME DETALHE DET F1 FA 11 1 B</t>
  </si>
  <si>
    <t>1.1.15.5.4</t>
  </si>
  <si>
    <t>BLACKOUT PRODUÇÃO DE ÁUDIO - STORE BLACKOUT, TIPO Flocké 11201 - FABRICAÇÃO MERMET -REF COR CINZA chartreux 608 - DIMENSÕES 194x 80 CM - CONFORME DETALHE DET F1 MU 03 1 B - FORNECIMENTO E INSTALAÇÃO</t>
  </si>
  <si>
    <t>1.1.15.6.1</t>
  </si>
  <si>
    <t>PAINEL ACÚSTICO PSI 25 MM 60 KG - DUAS PLACAS - APLICAÇÃO EM PISO - FORNECIMENTO E APLICAÇÃO</t>
  </si>
  <si>
    <t>1.1.16.1.1</t>
  </si>
  <si>
    <t>PORTA ACÚSTICA AS-STC45, MEDINDO 960X2200 CM, EM CHAPAS METÁLICAS DOBRADAS, PREENCHIDAS COM MATERIAL ACÚSTICO, INCLUSIVE MOLA AÉREA E FECHADURA TETRA AUXILIAR, PINTURA ELETROSTÁTICA NA COR BRANCO - ISOLAÇÃO 45 dB(A) - SANITÁRIOS FOYER</t>
  </si>
  <si>
    <t>1.1.16.1.2</t>
  </si>
  <si>
    <t>PORTA ACÚSTICA AS-STC45, MEDINDO 1360X2200 CM, 01 FOLHA EM CHAPAS METÁLICAS DOBRADAS, PREENCHIDAS COM MATERIAL ACÚSTICO, INCLUSIVE MOLA AÉREA, BARRA ANTI-PÂNICO E FECHADURA TETRA AUXILIAR, PINTURA ELETROSTÁTICA NA COR BRANCO - ISOLAÇÃO 45 dB(A)- BACKSTAGE</t>
  </si>
  <si>
    <t>1.1.16.1.3</t>
  </si>
  <si>
    <t>PORTA ACÚSTICA AS-STC45, MEDINDO 1860X2200 CM, DUAS FOLHAS EM CHAPAS METÁLICAS DOBRADAS, PREENCHIDAS COM MATERIAL ACÚSTICO, INCLUSIVE MOLA AÉREA E FECHADURA TETRA AUXILIAR, PINTURA ELETROSTÁTICA NA COR BRANCO - ISOLAÇÃO 45 dB(A)- DEPÓSITO DE INSTRUMENTOS</t>
  </si>
  <si>
    <t>1.1.16.1.4</t>
  </si>
  <si>
    <t>PORTA ACÚSTICA AS-STC45, MEDINDO 1060X2200 CM, COM 01 FOLHA EM CHAPAS METÁLICAS DOBRADAS, PREENCHIDAS COM MATERIAL ACÚSTICO, INCLUSIVE MOLA AÉREA E FECHADURA TETRA AUXILIAR, PINTURA ELETROSTÁTICA NA COR BRANCO - ISOLAÇÃO 45 dB(A) - SALA DE MÚSICA 1</t>
  </si>
  <si>
    <t>1.1.16.1.5</t>
  </si>
  <si>
    <t>PORTA ACÚSTICA AS-STC45, MEDINDO 1650X2200 CM, COM 01 FOLHA EM CHAPAS METÁLICAS DOBRADAS, PREENCHIDAS COM MATERIAL ACÚSTICO, INCLUSIVE MOLA AÉREA E FECHADURA TETRA AUXILIAR, COM BARRA ANTI-PÂNICO, PINTURA ELETROSTÁTICA NA COR BRANCO -ISOLAÇÃO 45 dB(A) - BACKSTAGE</t>
  </si>
  <si>
    <t>1.1.16.1.6</t>
  </si>
  <si>
    <t>PORTA ACÚSTICA AS-STC45, MEDINDO 1650X2200 CM, COM 01 FOLHA EM CHAPAS METÁLICAS DOBRADAS, PREENCHIDAS COM MATERIAL ACÚSTICO, INCLUSIVE MOLA AÉREA E FECHADURA TETRA AUXILIAR, PINTURA ELETROSTÁTICA NA COR BRANCO - ISOLAÇÃO 45 dB(A)- SALAS DE MÚSICA 2,3,4,5, E 6</t>
  </si>
  <si>
    <t>1.1.16.1.7</t>
  </si>
  <si>
    <t>PORTA ACÚSTICA AS-STC45, MEDINDO 1860X2200 CM, COM 02 FOLHAS EM CHAPAS METÁLICAS DOBRADAS, PREENCHIDAS COM MATERIAL ACÚSTICO, INCLUSIVE MOLA AÉREA E FECHADURA TETRA AUXILIAR, COM BARRA ANTI-PÂNICO, PINTURA ELETROSTÁTICA NA COR BRANCO -ISOLAÇÃO 45 dB(A)- PALCO CÊNICO</t>
  </si>
  <si>
    <t>1.1.16.1.8</t>
  </si>
  <si>
    <t>PORTA ACÚSTICA AS-STC45, MEDINDO 1600X2100 CM, COM 02 FOLHAS EM CHAPAS METÁLICAS DOBRADAS, PREENCHIDAS COM MATERIAL ACÚSTICO, INCLUSIVE MOLA AÉREA E FECHADURA TETRA AUXILIAR, COM BARRA ANTI-PÂNICO, PINTURA ELETROSTÁTICA NA COR BRANCO -ISOLAÇÃO 45 dB(A) - SAS</t>
  </si>
  <si>
    <t>1.1.16.1.9</t>
  </si>
  <si>
    <t>PORTA ACÚSTICA AS-STC45, MEDINDO 1600X2300 CM, COM 02 FOLHAS EM CHAPAS METÁLICAS DOBRADAS, PREENCHIDAS COM MATERIAL ACÚSTICO, INCLUSIVE MOLA AÉREA E FECHADURA TETRA AUXILIAR, COM BARRA ANTI-PÂNICO, PINTURA ELETROSTÁTICA NA COR BRANCO -ISOLAÇÃO 45 dB(A) - SAS</t>
  </si>
  <si>
    <t>1.1.16.1.10</t>
  </si>
  <si>
    <t>PORTA ACÚSTICA AS-STC45, MEDINDO 1006X2200 CM, EM CHAPAS METÁLICAS DOBRADAS, PREENCHIDAS COM MATERIAL ACÚSTICO, INCLUSIVE MOLA AÉREA E FECHADURA TETRA AUXILIAR, PINTURA ELETROSTÁTICA NA COR BRANCO - ISOLAÇÃO 45 dB(A) - PRODUÇÃO AUDIO VISUAL / LOCAL TÉCNICO</t>
  </si>
  <si>
    <t>1.1.16.1.11</t>
  </si>
  <si>
    <t>PORTA ACÚSTICA AS-STC45, MEDINDO 860X2200 CM, EM CHAPAS METÁLICAS DOBRADAS, PREENCHIDAS COM MATERIAL ACÚSTICO, INCLUSIVE MOLA AÉREA E FECHADURA TETRA AUXILIAR, PINTURA ELETROSTÁTICA NA COR BRANCO - ISOLAÇÃO 45 dB(A) - RACK GERAL</t>
  </si>
  <si>
    <t>1.1.16.2.1</t>
  </si>
  <si>
    <t>PORTA DE MADEIRA CONVENCIONAL SEMI-OCA, DIMENSÕES 70X210 CM , ACABAMENTO PARA PINTURA ESMALTE, INCLUSIVE DOBRADIÇA E FECHADURA LA FONTE - FORNECIMENTO E INSTALAÇÃO</t>
  </si>
  <si>
    <t>1.1.16.2.2</t>
  </si>
  <si>
    <t>PORTA DE MADEIRA CONVENCIONAL SEMI-OCA, DIMENSÕES 80X210 CM , ACABAMENTO PARA PINTURA ESMALTE, INCLUSIVE DOBRADIÇA E FECHADURA LA FONTE - FORNECIMENTO E INSTALAÇÃO</t>
  </si>
  <si>
    <t>1.1.16.2.3</t>
  </si>
  <si>
    <t>PORTA DE MADEIRA CONVENCIONAL SEMI-OCA, DIMENSÕES 60X210 CM , ACABAMENTO PARA PINTURA ESMALTE, INCLUSIVE DOBRADIÇA E FECHADURA LA FONTE - FORNECIMENTO E INSTALAÇÃO</t>
  </si>
  <si>
    <t>1.1.16.2.4</t>
  </si>
  <si>
    <t>PORTAS PARA SHAFTS 0,60X2,10 M - MADEIRA REVESTIDA EM LAMINADO - FORNECIMENTO E INSTALAÇÃO</t>
  </si>
  <si>
    <t>1.1.16.2.5</t>
  </si>
  <si>
    <t>PORTA EM MADEIRA COM PUXADOR INOX -ENTRADA MÚSICOS - FACHADA NORTE - DIMENSÕES 133.4 X 230 CM - CONFORME DETALHE DET F1 FA 10 1 C - NEOJIBÁ</t>
  </si>
  <si>
    <t>1.1.16.2.6</t>
  </si>
  <si>
    <t>ESQUADRIA OPACA EM MADEIRA PARA PINTURA COM DOBRADIÇA E PUXADORES EM AÇO INOX -PALCO CÊNICO 02 FOLHAS - DIMENSOES 160X250.9 CM -FACHADA NORTE - CONFORME DETALHE DET F1 FA 06 1 E- FORNECIMENTO E INSTALAÇÃO</t>
  </si>
  <si>
    <t>1.1.16.3.1</t>
  </si>
  <si>
    <t>BRISES EM TABUAS DE MADEIRA DE LEI, PRIMEIRA QUALIDADE, DIMENSÕES (4,10X 1,15 M)+( 4,25 X1,15 M) , ACABAMENTO PARA PINTURA ESMALTE, INCLUSIVE FERRAGENS E ESTRUTURA METÁLICA PARA FIXAÇÃO.</t>
  </si>
  <si>
    <t>1.1.16.3.2</t>
  </si>
  <si>
    <t>VEDAÇÃO EM MADEIRA GRELHA - HALL DE ENTRADA - DIMENSÕES 132X57.4 CM - CONFORME DETALHE DET F1 MU 04 1 A - NEOJIBÁ - FORNECIMENTO E INSTALAÇÃO</t>
  </si>
  <si>
    <t>1.1.16.4.1</t>
  </si>
  <si>
    <t>RECUPERAÇÃO DE ESQUADRIAS DE MADEIRA E VIDRO EXISTENTE -JANELAS PALCO CÊNICO -FACHADA NORTE - DIMENSÕES 162X253,5 CM</t>
  </si>
  <si>
    <t>1.1.16.4.2</t>
  </si>
  <si>
    <t>RECUPERAÇÃO DE ESQUADRIAS EM MADEIRA E VIDRO EXISTENTE - JANELAS SUPERIORES HALL - DIMENSÕES 325X155 CM</t>
  </si>
  <si>
    <t>1.1.16.4.3</t>
  </si>
  <si>
    <t>RECUPERAÇÃO DE ESQUADRIAS INTERNAS EM MADEIRA E VIDRO EXISTENTE -PORTAS ACESSO DEPÓSITO LOJA - DIMENSÕES 140X470CM</t>
  </si>
  <si>
    <t>1.1.16.4.4</t>
  </si>
  <si>
    <t>RECUPERAÇÃO DE ESQUADRIAS INTERNAS EM MADEIRA E VIDRO EXISTENTE -PORTAS ACESSO ESCADA / SANITÁRIOS - DIMENSÕES 110X300 CM</t>
  </si>
  <si>
    <t>1.1.16.4.5</t>
  </si>
  <si>
    <t>RECUPERAÇÃO E ADAPTÇÃO DE ESQUADRIAS DE MADEIRA E VIDRO EXISTENTE -JANELAS HALL SOUND PROOF - FACHADA NORTE - DIMENSÕES 105X169 CM</t>
  </si>
  <si>
    <t>1.1.16.4.6</t>
  </si>
  <si>
    <t>RECUPERAÇÃO ESQUADRIAS DE MADEIRA E VIDRO EXISTENTE -JANELAS BACKSTAGE -FACHADA NORTE - DIMENSÕES 110X185 CM</t>
  </si>
  <si>
    <t>1.1.16.4.7</t>
  </si>
  <si>
    <t>RECUPERAÇÃO ESQUADRIAS DE MADEIRA E VIDRO EXISTENTE -JANELAS BACKSTAGE -FACHADA NORTE - DIMENSÕES 135X185 CM</t>
  </si>
  <si>
    <t>1.1.16.4.9</t>
  </si>
  <si>
    <t>RECUPERAÇÃO ESQUADRIAS DE MADEIRA E VIDRO EXISTENTE -JANELAS PLATÉIA - FACHADA OESTE - DIMENSÕES 309X504.4 CM - DET F1 FA 01 1 E</t>
  </si>
  <si>
    <t>1.1.16.4.10</t>
  </si>
  <si>
    <t>RECUPERAÇÃO ESQUADRIAS DE MADEIRA E VIDRO EXISTENTE -JANELAS HALL - FACHADA SUL -DIMENSÕES 130X315 CM</t>
  </si>
  <si>
    <t>1.1.16.4.11</t>
  </si>
  <si>
    <t>RECUPERAÇÃO ESQUADRIAS DE MADEIRA E VIDRO EXISTENTE -PORTA PALCO CÊNICO -FACHADA OESTE - DIMENSÕES 350X600 CM - DET F1 FA 05 1 E</t>
  </si>
  <si>
    <t>1.1.16.4.12</t>
  </si>
  <si>
    <t>RECUPERAÇÃO ESQUADRIAS DE MADEIRA EXISTENTE -PORTA PLATÉIA - FACHADA SUL -DIMENSÕES 450X734.5 CM - DET F1 FA 03 1 D</t>
  </si>
  <si>
    <t>RECUPERAÇÃO ESQUADRIAS DE MADEIRA EXISTENTE -SALA DE MÚSICA 1 - FACHADA SUL -DIMENSÕES 249X280 CM - DET F1 FA 09 1 C</t>
  </si>
  <si>
    <t>1.1.16.4.13</t>
  </si>
  <si>
    <t>RECUPERAÇÃO ESQUADRIAS DE MADEIRA EXISTENTE -PORTA SALA DE MÚSICA 5 - FACHADA SUL - DIMENSÕES 245X280 CM - DET F1 FA 08 1 C</t>
  </si>
  <si>
    <t>1.1.16.4.14</t>
  </si>
  <si>
    <t>RECUPERAÇÃO ESQUADRIAS DE MADEIRA EXISTENTE -PORTA HALL / CAFÉ - FACHADA SUL -DIMENSÕES 218X470 CM</t>
  </si>
  <si>
    <t>1.1.16.4.15</t>
  </si>
  <si>
    <t>RECUPERAÇÃO DE ESQUADRIAS DE MADEIRA EXISTENTE - RECUPERAÇÃO DE FECHADURAS, FECHOS E DOBRADIÇAS EXISTENTES, INCLUINDO REPOSIÇÃO DE PEÇAS - FORNECIMENTO E INSTALAÇÃO.</t>
  </si>
  <si>
    <t>1.1.16.4.16</t>
  </si>
  <si>
    <t>RECUPERAÇÃO DE ESQUADRIAS DE MADEIRA EXISTENTE - RECUPERAÇÃO DE FECHOS E DOBRADIÇAS EXISTENTES, INCLUINDO REPOSIÇÃO DE PEÇAS - FORNECIMENTO E INSTALAÇÃO.</t>
  </si>
  <si>
    <t>1.1.16.5.1</t>
  </si>
  <si>
    <t>JANELA ACÚSTICA PLATEIA - FACHADA OESTE - DIMENSÕES 309X504,4 CM - CONFORME DETALHE DET F1 FA 01 1 E - NEOJIBÁ - FORNECIMENTO E INSTALAÇÃO</t>
  </si>
  <si>
    <t>1.1.16.5.2</t>
  </si>
  <si>
    <t>JANELA ACUSTICA SALAS DE MÚSICA 5 - 6 - FACHADA LESTE - DIMENSÕES 376X107,5 CM -CONFORME DETALHE DET F1 FA 02 2 E - FORNECIMENTO E INSTALAÇÃO</t>
  </si>
  <si>
    <t>1.1.16.5.3</t>
  </si>
  <si>
    <t>JANELA ACÚSTICA PLATEIA - FACHADA SUL - DIMENSÕES 450X 743,50 CM - CONFORME DETALHE DET F1 FA 03 1 D - FORNECIMENTO E INSTALAÇÃO</t>
  </si>
  <si>
    <t>1.1.16.5.4</t>
  </si>
  <si>
    <t>JANELA ACUSTICA PALCO CÊNICO - FACHADA OESTE - DIMENSÕES 380X600 CM - CONFORME DETALHE DET F1 FA 05 1 E - NEOJIBÁ</t>
  </si>
  <si>
    <t>1.1.16.5.5</t>
  </si>
  <si>
    <t>JANELA ACUSTICA HALL (sound proof) - FACHADA NORTE - DIMENSÕES 103X145.2 CM - CONFORME DETALHE DET F1 FA 07 1 D NEOJIBÁ</t>
  </si>
  <si>
    <t>1.1.16.5.6</t>
  </si>
  <si>
    <t>PORTA ACUSTICA SALA DE MÚSICA 5 - FACHADA SUL - DIMENSÕES 220X283 CM - CONFORME DETALHE DET F1 FA 08 1 C -NEOJIBA - FORNECIMENTO E INSTALAÇÃO</t>
  </si>
  <si>
    <t>1.1.16.5.7</t>
  </si>
  <si>
    <t>JANELA ACUSTICA FIXA SALA DE PROD. AUDIOVISUAL - FACHADA ESTE - DIMENSÕES 323 X153 CM - CONFORME DETALHE DET F1 FA 11 1 B - NEOJIBÁ - FORNECIMENTO E INSTALAÇÃO</t>
  </si>
  <si>
    <t>1.1.16.5.8</t>
  </si>
  <si>
    <t>JANELA ACUSTICA RACK GERAL - FACHADA ESTE - DIMENSÕES 162.8 X 153 CM - CONFORME DETALHE DET F1 FA 12 1 B - NEOJIBÁ - FORNECIMENTO E INSTALAÇÃO</t>
  </si>
  <si>
    <t>1.1.16.5.9</t>
  </si>
  <si>
    <t>JANELA ACUSTICA CAMARIM MASCULINO - FACHADA ESTE - DIMENSÕES 143.2X 153 CM -CONFORME DETALHE DET F1 FA 12 1 B - NEOJIBÁ - FORNECIMENTO E INSTALAÇÃO</t>
  </si>
  <si>
    <t>1.1.16.5.10</t>
  </si>
  <si>
    <t>JANELA ACUSTICA CAMARIM FEMININO - FACHADA ESTE - DIMENSÕES 257.2 X 153 CM -CONFORME DETALHE DET F1 FA 13 1 B - NEOJIBÁ - FORNECIMENTO E INSTALAÇÃO</t>
  </si>
  <si>
    <t>1.1.16.5.11</t>
  </si>
  <si>
    <t>JANELA ACUSTICA FIXA - LOCAL TÉCNICO - DIMENSÕES 18 6X 70CM - CONFORME DETALHE DET F1 MU 03 1 B - FORNECIMENTO E INSTALAÇÃO</t>
  </si>
  <si>
    <t>1.1.16.5.12</t>
  </si>
  <si>
    <t>PORTA ACÚSTICA SALA DE MÚSICA 1 - FACHADA SUL - DIMENSÕES 236X282.9 CM - CONFORME DETALHE DET F1 FA 09 1 C - NEOJIBÁ - FORNECIMENTO E INSTALAÇÃO</t>
  </si>
  <si>
    <t>1.1.16.5.13</t>
  </si>
  <si>
    <t>PORTA VIDRO TEMPERADO COM CARPINTARIAS METÁLICA, COM PUXADORES E DOBRADIÇAS EM AÇO INOX - ENTRADA PRINCIPAL - FACHADA SUL - DIMENSÕES 228 X 463.6 CM - CONFORME DETALHE DET F1 FA 14 1 B - NEOJIBÁ - FORNECIMENTO E INSTALAÇÃO</t>
  </si>
  <si>
    <t>1.1.16.5.14</t>
  </si>
  <si>
    <t>ESQUADRIA OPACA EM MADEIRA PARA PINTURA COM DOBRADIÇA E PUXADORES EM AÇO INOX -PALCO CÊNICO 02 FOLHAS - FACHADA NORTE - CONFORME DETALHE DET F1 FA 06 1 E-FORNECIMENTO E INSTALAÇÃO</t>
  </si>
  <si>
    <t>1.1.16.5.15</t>
  </si>
  <si>
    <t>JANELA ACÚSTICA PALCO CÊNICO - FACHADA NORTE - DIMENSÕES 160X250.9 CM CONFORME DETALHE DET F1 FA 06 1 E - NEOJIBÁ</t>
  </si>
  <si>
    <t>1.1.16.5.16</t>
  </si>
  <si>
    <t>JANELA ACÚSTICA PRODUÇÃO AUDIO VISUAL / LOCAL TÉCNICO - FACHADA NORTE - DIMENSÕES 370X162 CM CM CONFORME DETALHE DET F1 FA 04 1 D - NEOJIBÁ</t>
  </si>
  <si>
    <t>PINTURA EM TINTA SÍLICO MINERAL COR BRANCO NEVE FOSCO - TIPO ARCADIA IBRATIN - EM PAREDES INTERNAS</t>
  </si>
  <si>
    <t>PINTURA EM TINTA SÍLICO MINERAL CINZA CLARO REF 886AOR - TIPO ARCADIA IBRATIN - EM PAREDES EXTERNAS</t>
  </si>
  <si>
    <t>PINTURA EM TINTA SILICO MINERAL - COR BRANCO RAL 9010 - TIPO ARCADIA IBRATIN - EM FRISOS FACHADAS</t>
  </si>
  <si>
    <t>PINTURA EM TINTA SÍLICO MINERAL CINZA CLARO REF 886AOR - TIPO ARCADIA IBRATIN - EM PAREDES EXTERNAS - CHAMINÉ</t>
  </si>
  <si>
    <t>LIMPEZA/PREPARO SUPERFICIE CONCRETO P/PINTURA</t>
  </si>
  <si>
    <t>TRATAMENTO EM CONCRETO COM ESTUQUE E LIXAMENTO</t>
  </si>
  <si>
    <t>PINTURA EM TINTA SÍLICO MINERAL COR BRANCO RAL 9010 - FOSCO - TIPO ARCADIA IBRATIN -EM TETOS</t>
  </si>
  <si>
    <t>PINTURA COM TINTA IMPERMEAVEL MINERAL , DUAS DEMAOS</t>
  </si>
  <si>
    <t>1.1.17.9</t>
  </si>
  <si>
    <t>PINTURA EPOXI INCLUSO EMASSAMENTO E FUNDO PREPARADOR - SANIT. ALUNOS</t>
  </si>
  <si>
    <t>1.1.17.11</t>
  </si>
  <si>
    <t>APLICAÇÃO E LIXAMENTO DE MASSA LÁTEX EM TETO, DUAS DEMÃOS. AF 06/2014 - FORRO GESSO</t>
  </si>
  <si>
    <t>1.1.17.12</t>
  </si>
  <si>
    <t>APLICAÇÃO MANUAL DE PINTURA COM TINTA LÁTEX PVA EM TETO, DUAS DEMÃOS. AF_06/2014 -FORRO GESSO</t>
  </si>
  <si>
    <t>1.1.17.13</t>
  </si>
  <si>
    <t>EMASSAMENTO COM MASSA A OLEO, DUAS DEMAOS - BRISE</t>
  </si>
  <si>
    <t>PINTURA ESMALTE ACETINADO PARA MADEIRA, DUAS DEMAOS, SOBRE FUNDO NIVELADOR BRANCO - BRISE</t>
  </si>
  <si>
    <t>APLICAÇÃO MANUAL DE PINTURA COM TINTA LÁTEX ACRÍLICA EM PAREDES, DUAS DEMÃOS. AF_06/2014 - DRY WALL</t>
  </si>
  <si>
    <t>APLICAÇÃO E LIXAMENTO DE MASSA LÁTEX EM PAREDES, DUAS DEMÃOS. AF_06/2014 - DRY WALL</t>
  </si>
  <si>
    <t>REMOCAO DE PINTURA A OLEO/ESMALTE SOBRE SUPERFICIE DE MADEIRA - ESQUADRIAS EXISTENTES</t>
  </si>
  <si>
    <t>EMASSAMENTO COM MASSA A OLEO, DUAS DEMAOS - ESQUADRIAS MADEIRA</t>
  </si>
  <si>
    <t>PINTURA ESMALTE ACETINADO PARA MADEIRA, DUAS DEMAOS, SOBRE FUNDO NIVELADOR BRANCO - ESUQDRIAS MADEIRA</t>
  </si>
  <si>
    <t>1.1.18.1</t>
  </si>
  <si>
    <t>MÓVEL BAR HALL - BALCÃO CONFORME DETALHE DET F1 ME 07 1 D - NEOJIBÁ</t>
  </si>
  <si>
    <t>1.1.18.2</t>
  </si>
  <si>
    <t>BANCADA FABRICADA EM MDF, REVESTIDA EM FÓRMICA BRANCA - MEDIDAS 3,69X0,60X0,05 -CAMARINS - FORNECIMENTO E INSTALAÇÃO</t>
  </si>
  <si>
    <t>1.1.19.3</t>
  </si>
  <si>
    <t>EXECUÇÃO DE PASSEIO (CALÇADA) COM CONCRETO MOLDADO IN LOCO, FEITO EM OBRA, ACABAMENTO CONVENCIONAL, ESPESSURA 12 CM, ARMADO. AF_07/2016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</si>
  <si>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</si>
  <si>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PAVIMENTO EM PARALELEPIPEDO SOBRE COLCHAO DE AREIA REJUNTADO COM ARGAMASSA DE CIMENTO E AREIA NO TRAÇO 1:3 (PEDRAS PEQUENAS 30 A 35 PECAS POR M2)</t>
  </si>
  <si>
    <t>REASSENTAMENTO DE PARALELEPIPEDO SOBRE COLCHAO DE PO DE PEDRA ESPESSURA 10CM, REJUNTADO COM ARGAMASSA TRACO 1:3 (CIMENTO E AREIA), CONSIDERANDO APROVEITAMENTO DO PARALELEPIPEDO</t>
  </si>
  <si>
    <t>VALAS PERIFÉRICAS PARA IMPERMEABILIZAÇÃO , COM LARGURA DE 0,70 M E PROFUNDIDADE DE 1,20 M- PROJETO RESTAURO</t>
  </si>
  <si>
    <t>1.1.20.1</t>
  </si>
  <si>
    <t>PROJETO DE COMUNICAÇÃO VISUAL</t>
  </si>
  <si>
    <t>1.1.20.2</t>
  </si>
  <si>
    <t>COMUNICAÇÃO VISUAL - AQUISIÇÃO DE PLACAS/ ADESIVOS/ TOTENS E IMPRESSOS</t>
  </si>
  <si>
    <t>1.1.21.1</t>
  </si>
  <si>
    <t>LIMPEZA VIDRO COMUM</t>
  </si>
  <si>
    <t>1.1.21.2</t>
  </si>
  <si>
    <t>LIMPEZA LOUCAS E METAIS</t>
  </si>
  <si>
    <t>1.1.21.3</t>
  </si>
  <si>
    <t>LIMPEZA DE PISOS DIVERSOS</t>
  </si>
  <si>
    <t>1.1.21.5</t>
  </si>
  <si>
    <t>LIMPEZA PISO MARMORE/GRANITO</t>
  </si>
  <si>
    <t>1.1.21.6</t>
  </si>
  <si>
    <t>LIMPEZA FORRO</t>
  </si>
  <si>
    <t>1.1.21.7</t>
  </si>
  <si>
    <t>LIMPEZA FINAL DA OBRA</t>
  </si>
  <si>
    <t>1.1.21.8</t>
  </si>
  <si>
    <t>LIMPEZA DIÁRIA E PERMANENTE</t>
  </si>
  <si>
    <t>MES</t>
  </si>
  <si>
    <t>1.1.21.9</t>
  </si>
  <si>
    <t>CARGA MANUAL DE ENTULHO EM CAMINHAO BASCULANTE 6 M3</t>
  </si>
  <si>
    <t>1.1.21.10</t>
  </si>
  <si>
    <t>REMOÇÃO DE ENTULHO, INCLUSIVE CARGA MANUAL E TRANSPORTE DISTÂNCIA MÉDIA 20 KM</t>
  </si>
  <si>
    <t>TRANSPORTE DE ENTULHO COM CAMINHAO BASCULANTE 6 M3, RODOVIA PAVIMENTADA, DMT 0,5 A 1,0 KM</t>
  </si>
  <si>
    <t>m²</t>
  </si>
  <si>
    <t>m³</t>
  </si>
  <si>
    <t>un</t>
  </si>
  <si>
    <t>m</t>
  </si>
  <si>
    <t>kg</t>
  </si>
  <si>
    <r>
      <rPr>
        <b/>
        <sz val="9"/>
        <color theme="0"/>
        <rFont val="Arial"/>
        <family val="2"/>
      </rPr>
      <t>1</t>
    </r>
  </si>
  <si>
    <t>1.1.1</t>
  </si>
  <si>
    <t>DEMOLIÇÕES E RETIRADAS</t>
  </si>
  <si>
    <t>Total R$</t>
  </si>
  <si>
    <t>1.1.2.1</t>
  </si>
  <si>
    <t>RADIER E FUNDAÇÃO CORRIDA</t>
  </si>
  <si>
    <t>Und</t>
  </si>
  <si>
    <t>Quant.</t>
  </si>
  <si>
    <t>P. Unit R$</t>
  </si>
  <si>
    <t>-</t>
  </si>
  <si>
    <r>
      <rPr>
        <b/>
        <sz val="9"/>
        <color theme="0"/>
        <rFont val="Arial"/>
        <family val="2"/>
      </rPr>
      <t>Total Geral</t>
    </r>
  </si>
  <si>
    <t>1.1.2</t>
  </si>
  <si>
    <t>INFRAESTRUTURA</t>
  </si>
  <si>
    <t>RESERVATÓRIO INFERIOR - ESTIMATIVA</t>
  </si>
  <si>
    <t>1.1.3</t>
  </si>
  <si>
    <t>ESTRUTURA</t>
  </si>
  <si>
    <t>1.1.3.1</t>
  </si>
  <si>
    <t>PAREDES DE CONCRETO</t>
  </si>
  <si>
    <t>1.1.3.2</t>
  </si>
  <si>
    <t>LAJES CONVENCIONAIS - PAVIMENTO 1</t>
  </si>
  <si>
    <t>1.1.3.3</t>
  </si>
  <si>
    <t>LAJES INCLINADAS DE COBERTURA</t>
  </si>
  <si>
    <t>1.1.3.4</t>
  </si>
  <si>
    <t>VIGAS</t>
  </si>
  <si>
    <t>1.1.3.5</t>
  </si>
  <si>
    <t>LAJES CÔNICAS</t>
  </si>
  <si>
    <t>1.1.3.6</t>
  </si>
  <si>
    <t>ESCADAS E RAMPAS METÁLICAS</t>
  </si>
  <si>
    <t>1.1.4</t>
  </si>
  <si>
    <t>COBERTURAS</t>
  </si>
  <si>
    <t>1.1.5</t>
  </si>
  <si>
    <t>ALVENARIAS / VEDAÇÕES/ DIVISÓRIAS</t>
  </si>
  <si>
    <t>1.1.5.1</t>
  </si>
  <si>
    <t>PAREDES DE VEDAÇÃO</t>
  </si>
  <si>
    <t>1.1.6</t>
  </si>
  <si>
    <t>PISOS / ASSOALHOS/ RODAPÉS / SOLEIRAS</t>
  </si>
  <si>
    <t>1.1.7</t>
  </si>
  <si>
    <t>INSTALAÇÕES ELÉTRICA/ HIDRÁÚLICA/ INCÊNDIO/ TELEFONE</t>
  </si>
  <si>
    <t>1.1.7.1</t>
  </si>
  <si>
    <t>INSTALAÇÕES ELÉTRICA/ LUMINÁRIAS</t>
  </si>
  <si>
    <t>1.1.7.2</t>
  </si>
  <si>
    <t>INSTALAÇÕES HIDROSSANITÁRIAS / LOUÇAS / METAIS / ACESSÓRIOS</t>
  </si>
  <si>
    <t>1.1.7.3</t>
  </si>
  <si>
    <t>INSTALAÇÕES TELEFÔNICAS</t>
  </si>
  <si>
    <t>1.1.7.4</t>
  </si>
  <si>
    <t>INSTALAÇÕES PREVENÇÃO INCENDIO</t>
  </si>
  <si>
    <t>1.1.7.5</t>
  </si>
  <si>
    <t>OBRAS CIVIS APOIO INSTALAÇÕES</t>
  </si>
  <si>
    <t>1.1.8</t>
  </si>
  <si>
    <t>1.1.8.1</t>
  </si>
  <si>
    <t>1.1.8.2</t>
  </si>
  <si>
    <t>OBRAS CIVIS APOIO INSTALAÇÕES AR CONDICIONADO</t>
  </si>
  <si>
    <t>1.1.9</t>
  </si>
  <si>
    <t>SISTEMA DE SEGURANÇA/ CFTV/ CENOTÉCNICA/VÍDEO CONFERÊNCIA</t>
  </si>
  <si>
    <t>1.1.9.1</t>
  </si>
  <si>
    <t>1.1.9.2</t>
  </si>
  <si>
    <t>OBRAS APOIO CIVIL INSTALAÇÕES SEGURANÇA/ CFTV</t>
  </si>
  <si>
    <t>1.1.10</t>
  </si>
  <si>
    <t>BANCADAS E ESPELHOS</t>
  </si>
  <si>
    <t>1.1.11</t>
  </si>
  <si>
    <t>TRATAMENTO E IMPERMEABILIZAÇÕES</t>
  </si>
  <si>
    <t>1.1.12</t>
  </si>
  <si>
    <t>REVESTIMENTOS INTERNOS</t>
  </si>
  <si>
    <t>1.1.13</t>
  </si>
  <si>
    <t>REVESTIMENTOS EXTERNOS</t>
  </si>
  <si>
    <t>1.1.14</t>
  </si>
  <si>
    <t>RESTAURAÇÃO DE ORNATOS - MOLDES E REPRODUÇÕES</t>
  </si>
  <si>
    <t>1.1.15</t>
  </si>
  <si>
    <t>REVESTIMENTOS ACÚSTICOS - PAREDES / FORROS / PISOS</t>
  </si>
  <si>
    <t>1.1.15.1</t>
  </si>
  <si>
    <t>REVESTIMENTOS ACÚSTICOS LADYTEX</t>
  </si>
  <si>
    <t>1.1.15.2</t>
  </si>
  <si>
    <t>REVESTIMENTOS ACÚSTICOS EM PAREDES</t>
  </si>
  <si>
    <t>1.1.15.3</t>
  </si>
  <si>
    <t>REVESTIMENTOS ACÚSTICOS - TETOS</t>
  </si>
  <si>
    <t>1.1.15.4</t>
  </si>
  <si>
    <t>CORTINAS ACÚSTICAS - PREMISSA ORÇAMENTO</t>
  </si>
  <si>
    <t>1.1.15.5</t>
  </si>
  <si>
    <t>BLACKOUTS MERMET - PREMISSA ORÇAMENTO - ADOTADO PRODUTO SIMILAR</t>
  </si>
  <si>
    <t>1.1.15.6</t>
  </si>
  <si>
    <t>REVESTIMENTO ACÚSTICO EM PISOS</t>
  </si>
  <si>
    <t>1.1.16</t>
  </si>
  <si>
    <t>ESQUADRIAS</t>
  </si>
  <si>
    <t>1.1.16.1</t>
  </si>
  <si>
    <t>PORTAS ACÚSTICAS AS-STC45</t>
  </si>
  <si>
    <t>1.1.16.2</t>
  </si>
  <si>
    <t>PORTAS EM MADEIRA - CONVENCIONAL</t>
  </si>
  <si>
    <t>1.1.16.3</t>
  </si>
  <si>
    <t>BRISE DE MADEIRA</t>
  </si>
  <si>
    <t>1.1.16.4</t>
  </si>
  <si>
    <t>RECUPERAÇÃO DE ESQUADRIAS EXISTENTE - MADEIRA E VIDRO- ESTIMATIVA</t>
  </si>
  <si>
    <t>1.1.16.5</t>
  </si>
  <si>
    <t>ESQUADRIAS ACÚSTICAS - PREMISSA ADOTADA ORÇAMENTO</t>
  </si>
  <si>
    <t>1.1.17</t>
  </si>
  <si>
    <t>PINTURAS</t>
  </si>
  <si>
    <t>1.1.18</t>
  </si>
  <si>
    <t>MOBILIÁRIO</t>
  </si>
  <si>
    <t>1.1.19</t>
  </si>
  <si>
    <t>ÁREA EXTERNA</t>
  </si>
  <si>
    <t>1.1.20</t>
  </si>
  <si>
    <t>1.1.21</t>
  </si>
  <si>
    <t>LIMPEZA DA OBRA</t>
  </si>
  <si>
    <t>1.1.2.2</t>
  </si>
  <si>
    <t>1.1.2.2.1</t>
  </si>
  <si>
    <t>1.1.7.1.2</t>
  </si>
  <si>
    <t>1.1.7.1.3</t>
  </si>
  <si>
    <t>1.1.7.1.4</t>
  </si>
  <si>
    <t>1.1.7.1.5</t>
  </si>
  <si>
    <t>1.1.7.1.6</t>
  </si>
  <si>
    <t>1.1.10.1</t>
  </si>
  <si>
    <t>1.1.10.2</t>
  </si>
  <si>
    <t>1.1.10.3</t>
  </si>
  <si>
    <t>1.1.10.4</t>
  </si>
  <si>
    <t>1.1.10.5</t>
  </si>
  <si>
    <t>1.1.10.6</t>
  </si>
  <si>
    <t>1.1.10.7</t>
  </si>
  <si>
    <t>1.1.10.8</t>
  </si>
  <si>
    <t>1.1.10.9</t>
  </si>
  <si>
    <t>1.1.17.1</t>
  </si>
  <si>
    <t>1.1.17.2</t>
  </si>
  <si>
    <t>1.1.17.3</t>
  </si>
  <si>
    <t>1.1.17.4</t>
  </si>
  <si>
    <t>1.1.17.5</t>
  </si>
  <si>
    <t>1.1.17.6</t>
  </si>
  <si>
    <t>1.1.17.7</t>
  </si>
  <si>
    <t>1.1.17.8</t>
  </si>
  <si>
    <t>1.1.17.10</t>
  </si>
  <si>
    <t>1.1.17.14</t>
  </si>
  <si>
    <t>1.1.17.15</t>
  </si>
  <si>
    <t>1.1.17.16</t>
  </si>
  <si>
    <t>1.1.17.17</t>
  </si>
  <si>
    <t>1.1.17.18</t>
  </si>
  <si>
    <t>1.1.19.1</t>
  </si>
  <si>
    <t>1.1.19.2</t>
  </si>
  <si>
    <t>1.1.19.4</t>
  </si>
  <si>
    <t>1.1.19.5</t>
  </si>
  <si>
    <t>1.1.21.4</t>
  </si>
  <si>
    <t>PARQUE DO QUEIMADO</t>
  </si>
  <si>
    <t>ESCORAMENTO FORMAS DE H=3,30 A 3,50 M, COM MADEIRA 3A QUALIDADE, NAO APARELHADA, APROVEITAMENTO TABUAS 3X E PRUMOS 4X</t>
  </si>
  <si>
    <t>LUMINÁRIAS INTERNAS - CIRCOLO</t>
  </si>
  <si>
    <t>EXECUÇÃO DE SUBESTAÇÃO - OBRAS CIVIS</t>
  </si>
  <si>
    <t>OBRAS CIVIS DA CENTRAL DE ÁGUA GELADA</t>
  </si>
  <si>
    <t>IMPLANTAÇÃO DO SISTEMA DE CENOTÉCNICA</t>
  </si>
  <si>
    <t>FORRO METÁLICO - TILE TEGULAR - HUNTER DOUGLAS - FORNECIMENTO E INSTALAÇÃO</t>
  </si>
  <si>
    <t>M.O PARA INSTALAÇÃO DAS CORTINAS ACÚSTICAS SHOWTEX- EQUIPE DE 02 TÉCNICOS DA BÉLGICA - 10 DIAS, INCLUINDO TRANSPORTE, ALIMENTAÇÃO, HOSPEDAGEM E DIÁRIAS DA EQUIPE</t>
  </si>
  <si>
    <t>FRETE MARÍTIMO PARA CORTINAS ACÚSTICAS - VELOUR PARIS - SHOWTEX - BÉLGICA / PORTO SALVADOR</t>
  </si>
  <si>
    <t>COMUNICAÇÃO VISUAL</t>
  </si>
  <si>
    <t>2.1.1</t>
  </si>
  <si>
    <t>2.1.2</t>
  </si>
  <si>
    <t>O.2.1.1.1</t>
  </si>
  <si>
    <t>O.2.1.1.2</t>
  </si>
  <si>
    <t>O.2.1.1.3</t>
  </si>
  <si>
    <t>O.2.1.1.4</t>
  </si>
  <si>
    <t>O.2.1.1.5</t>
  </si>
  <si>
    <t>O.2.1.1.6</t>
  </si>
  <si>
    <t>O.2.1.1.7</t>
  </si>
  <si>
    <t>O.2.1.1.8</t>
  </si>
  <si>
    <t>O.2.1.1.9</t>
  </si>
  <si>
    <t>O.2.1.1.10</t>
  </si>
  <si>
    <t>O.2.1.1.11</t>
  </si>
  <si>
    <t>O.2.1.1.12</t>
  </si>
  <si>
    <t>O.2.1.1.13</t>
  </si>
  <si>
    <t>O.2.1.1.14</t>
  </si>
  <si>
    <t>O.2.1.1.15</t>
  </si>
  <si>
    <t>O.2.1.1.16</t>
  </si>
  <si>
    <t>O.2.1.1.17</t>
  </si>
  <si>
    <t>O.2.1.1.18</t>
  </si>
  <si>
    <t>O.2.1.1.19</t>
  </si>
  <si>
    <t>O.2.1.1.20</t>
  </si>
  <si>
    <t>O.2.1.1.21</t>
  </si>
  <si>
    <t>O.2.1.1.22</t>
  </si>
  <si>
    <t>O.2.1.1.23</t>
  </si>
  <si>
    <t>O.2.1.1.24</t>
  </si>
  <si>
    <t>O.2.1.1.25</t>
  </si>
  <si>
    <t>O.2.1.1.26</t>
  </si>
  <si>
    <t>O.2.1.1.27</t>
  </si>
  <si>
    <t>O.2.1.1.28</t>
  </si>
  <si>
    <t>O.2.1.1.29</t>
  </si>
  <si>
    <t>O.2.1.1.30</t>
  </si>
  <si>
    <t>O.2.1.1.31</t>
  </si>
  <si>
    <t>O.2.1.1.32</t>
  </si>
  <si>
    <t>O.2.1.1.33</t>
  </si>
  <si>
    <t>O.2.1.1.34</t>
  </si>
  <si>
    <t>O.2.1.1.35</t>
  </si>
  <si>
    <t>O.2.1.1.36</t>
  </si>
  <si>
    <t>O.2.1.1.37</t>
  </si>
  <si>
    <t>O.2.1.1.38</t>
  </si>
  <si>
    <t>O.2.1.1.39</t>
  </si>
  <si>
    <t>O.2.1.1.40</t>
  </si>
  <si>
    <t>O.2.1.1.41</t>
  </si>
  <si>
    <t>O.2.1.1.42</t>
  </si>
  <si>
    <t>O.2.1.1.43</t>
  </si>
  <si>
    <t>O.2.1.1.44</t>
  </si>
  <si>
    <t>O.2.1.1.45</t>
  </si>
  <si>
    <t>O.2.1.1.46</t>
  </si>
  <si>
    <t>O.2.1.1.47</t>
  </si>
  <si>
    <t>O.2.1.1.48</t>
  </si>
  <si>
    <t>O.2.1.1.49</t>
  </si>
  <si>
    <t>O.2.1.1.50</t>
  </si>
  <si>
    <t>O.2.1.2.1</t>
  </si>
  <si>
    <t>O.2.1.2.2</t>
  </si>
  <si>
    <t>O.2.1.2.3</t>
  </si>
  <si>
    <t>O.2.1.2.4</t>
  </si>
  <si>
    <t>O.2.1.2.5</t>
  </si>
  <si>
    <t>O.2.1.2.6</t>
  </si>
  <si>
    <t>O.2.1.2.7</t>
  </si>
  <si>
    <t>O.2.1.2.8</t>
  </si>
  <si>
    <t>O.2.1.2.9</t>
  </si>
  <si>
    <t>O.2.1.2.10</t>
  </si>
  <si>
    <t>O.2.1.2.11</t>
  </si>
  <si>
    <t>O.2.1.2.12</t>
  </si>
  <si>
    <t>O.2.1.2.13</t>
  </si>
  <si>
    <t>O.2.1.2.14</t>
  </si>
  <si>
    <t>O.2.1.2.15</t>
  </si>
  <si>
    <t>O.2.1.2.16</t>
  </si>
  <si>
    <t>O.2.1.2.17</t>
  </si>
  <si>
    <t>O.2.1.2.18</t>
  </si>
  <si>
    <t>O.2.1.2.19</t>
  </si>
  <si>
    <t>O.2.1.2.20</t>
  </si>
  <si>
    <t>O.2.1.2.21</t>
  </si>
  <si>
    <t>O.2.1.2.22</t>
  </si>
  <si>
    <t>O.2.1.2.23</t>
  </si>
  <si>
    <t>O.2.1.2.24</t>
  </si>
  <si>
    <t>O.2.1.2.25</t>
  </si>
  <si>
    <t>O.2.1.2.26</t>
  </si>
  <si>
    <t>O.2.1.2.27</t>
  </si>
  <si>
    <t>O.2.1.2.28</t>
  </si>
  <si>
    <t>O.2.1.2.29</t>
  </si>
  <si>
    <t>O.2.1.2.30</t>
  </si>
  <si>
    <t>O.2.1.2.31</t>
  </si>
  <si>
    <t>O.2.1.2.32</t>
  </si>
  <si>
    <t>O.2.1.2.33</t>
  </si>
  <si>
    <t>O.2.1.2.34</t>
  </si>
  <si>
    <t>O.2.1.2.35</t>
  </si>
  <si>
    <t>O.2.1.2.36</t>
  </si>
  <si>
    <t>O.2.1.2.37</t>
  </si>
  <si>
    <t>O.2.1.2.38</t>
  </si>
  <si>
    <t>O.2.1.2.39</t>
  </si>
  <si>
    <t>O.2.1.2.40</t>
  </si>
  <si>
    <t>O.2.1.2.41</t>
  </si>
  <si>
    <t>O.2.1.2.42</t>
  </si>
  <si>
    <t>O.2.1.2.43</t>
  </si>
  <si>
    <t>O.2.1.2.44</t>
  </si>
  <si>
    <t>O.2.1.2.45</t>
  </si>
  <si>
    <t>O.2.1.2.46</t>
  </si>
  <si>
    <t>O.2.1.2.47</t>
  </si>
  <si>
    <t>O.2.1.2.48</t>
  </si>
  <si>
    <t>O.2.1.2.49</t>
  </si>
  <si>
    <t>O.2.1.2.50</t>
  </si>
  <si>
    <t>2.1.3</t>
  </si>
  <si>
    <t>O.2.1.3.1</t>
  </si>
  <si>
    <t>O.2.1.3.2</t>
  </si>
  <si>
    <t>O.2.1.3.3</t>
  </si>
  <si>
    <t>O.2.1.3.4</t>
  </si>
  <si>
    <t>O.2.1.3.5</t>
  </si>
  <si>
    <t>O.2.1.3.6</t>
  </si>
  <si>
    <t>O.2.1.3.7</t>
  </si>
  <si>
    <t>O.2.1.3.8</t>
  </si>
  <si>
    <t>O.2.1.3.9</t>
  </si>
  <si>
    <t>O.2.1.3.10</t>
  </si>
  <si>
    <t>O.2.1.3.11</t>
  </si>
  <si>
    <t>O.2.1.3.12</t>
  </si>
  <si>
    <t>O.2.1.3.13</t>
  </si>
  <si>
    <t>O.2.1.3.14</t>
  </si>
  <si>
    <t>O.2.1.3.15</t>
  </si>
  <si>
    <t>O.2.1.3.16</t>
  </si>
  <si>
    <t>O.2.1.3.17</t>
  </si>
  <si>
    <t>O.2.1.3.18</t>
  </si>
  <si>
    <t>O.2.1.3.19</t>
  </si>
  <si>
    <t>O.2.1.3.20</t>
  </si>
  <si>
    <t>O.2.1.3.21</t>
  </si>
  <si>
    <t>O.2.1.3.22</t>
  </si>
  <si>
    <t>O.2.1.3.23</t>
  </si>
  <si>
    <t>O.2.1.3.24</t>
  </si>
  <si>
    <t>O.2.1.3.25</t>
  </si>
  <si>
    <t>O.2.1.3.26</t>
  </si>
  <si>
    <t>O.2.1.3.27</t>
  </si>
  <si>
    <t>O.2.1.3.28</t>
  </si>
  <si>
    <t>O.2.1.3.29</t>
  </si>
  <si>
    <t>O.2.1.3.30</t>
  </si>
  <si>
    <t>O.2.1.3.31</t>
  </si>
  <si>
    <t>O.2.1.3.32</t>
  </si>
  <si>
    <t>O.2.1.3.33</t>
  </si>
  <si>
    <t>O.2.1.3.34</t>
  </si>
  <si>
    <t>O.2.1.3.35</t>
  </si>
  <si>
    <t>O.2.1.3.36</t>
  </si>
  <si>
    <t>O.2.1.3.37</t>
  </si>
  <si>
    <t>O.2.1.3.38</t>
  </si>
  <si>
    <t>O.2.1.3.39</t>
  </si>
  <si>
    <t>O.2.1.3.40</t>
  </si>
  <si>
    <t>O.2.1.3.41</t>
  </si>
  <si>
    <t>O.2.1.3.42</t>
  </si>
  <si>
    <t>O.2.1.3.43</t>
  </si>
  <si>
    <t>O.2.1.3.44</t>
  </si>
  <si>
    <t>O.2.1.3.45</t>
  </si>
  <si>
    <t>O.2.1.3.46</t>
  </si>
  <si>
    <t>O.2.1.3.47</t>
  </si>
  <si>
    <t>O.2.1.3.48</t>
  </si>
  <si>
    <t>O.2.1.3.49</t>
  </si>
  <si>
    <t>O.2.1.3.50</t>
  </si>
  <si>
    <t>2.1.4</t>
  </si>
  <si>
    <t>O.2.1.4.1</t>
  </si>
  <si>
    <t>O.2.1.4.2</t>
  </si>
  <si>
    <t>O.2.1.4.3</t>
  </si>
  <si>
    <t>O.2.1.4.4</t>
  </si>
  <si>
    <t>O.2.1.4.5</t>
  </si>
  <si>
    <t>O.2.1.4.6</t>
  </si>
  <si>
    <t>O.2.1.4.7</t>
  </si>
  <si>
    <t>O.2.1.4.8</t>
  </si>
  <si>
    <t>O.2.1.4.9</t>
  </si>
  <si>
    <t>O.2.1.4.10</t>
  </si>
  <si>
    <t>O.2.1.4.11</t>
  </si>
  <si>
    <t>O.2.1.4.12</t>
  </si>
  <si>
    <t>O.2.1.4.13</t>
  </si>
  <si>
    <t>O.2.1.4.14</t>
  </si>
  <si>
    <t>O.2.1.4.15</t>
  </si>
  <si>
    <t>O.2.1.4.16</t>
  </si>
  <si>
    <t>O.2.1.4.17</t>
  </si>
  <si>
    <t>O.2.1.4.18</t>
  </si>
  <si>
    <t>O.2.1.4.19</t>
  </si>
  <si>
    <t>O.2.1.4.20</t>
  </si>
  <si>
    <t>O.2.1.4.21</t>
  </si>
  <si>
    <t>O.2.1.4.22</t>
  </si>
  <si>
    <t>O.2.1.4.23</t>
  </si>
  <si>
    <t>O.2.1.4.24</t>
  </si>
  <si>
    <t>O.2.1.4.25</t>
  </si>
  <si>
    <t>O.2.1.4.26</t>
  </si>
  <si>
    <t>O.2.1.4.27</t>
  </si>
  <si>
    <t>O.2.1.4.28</t>
  </si>
  <si>
    <t>O.2.1.4.29</t>
  </si>
  <si>
    <t>O.2.1.4.30</t>
  </si>
  <si>
    <t>O.2.1.4.31</t>
  </si>
  <si>
    <t>O.2.1.4.32</t>
  </si>
  <si>
    <t>O.2.1.4.33</t>
  </si>
  <si>
    <t>O.2.1.4.34</t>
  </si>
  <si>
    <t>O.2.1.4.35</t>
  </si>
  <si>
    <t>O.2.1.4.36</t>
  </si>
  <si>
    <t>O.2.1.4.37</t>
  </si>
  <si>
    <t>O.2.1.4.38</t>
  </si>
  <si>
    <t>O.2.1.4.39</t>
  </si>
  <si>
    <t>O.2.1.4.40</t>
  </si>
  <si>
    <t>O.2.1.4.41</t>
  </si>
  <si>
    <t>O.2.1.4.42</t>
  </si>
  <si>
    <t>O.2.1.4.43</t>
  </si>
  <si>
    <t>O.2.1.4.44</t>
  </si>
  <si>
    <t>O.2.1.4.45</t>
  </si>
  <si>
    <t>O.2.1.4.46</t>
  </si>
  <si>
    <t>O.2.1.4.47</t>
  </si>
  <si>
    <t>O.2.1.4.48</t>
  </si>
  <si>
    <t>O.2.1.4.49</t>
  </si>
  <si>
    <t>O.2.1.4.50</t>
  </si>
  <si>
    <t>2.1.5</t>
  </si>
  <si>
    <t>O.2.1.5.1</t>
  </si>
  <si>
    <t>O.2.1.5.2</t>
  </si>
  <si>
    <t>O.2.1.5.3</t>
  </si>
  <si>
    <t>O.2.1.5.4</t>
  </si>
  <si>
    <t>O.2.1.5.5</t>
  </si>
  <si>
    <t>O.2.1.5.6</t>
  </si>
  <si>
    <t>O.2.1.5.7</t>
  </si>
  <si>
    <t>O.2.1.5.8</t>
  </si>
  <si>
    <t>O.2.1.5.9</t>
  </si>
  <si>
    <t>O.2.1.5.10</t>
  </si>
  <si>
    <t>O.2.1.5.11</t>
  </si>
  <si>
    <t>O.2.1.5.12</t>
  </si>
  <si>
    <t>O.2.1.5.13</t>
  </si>
  <si>
    <t>O.2.1.5.14</t>
  </si>
  <si>
    <t>O.2.1.5.15</t>
  </si>
  <si>
    <t>O.2.1.5.16</t>
  </si>
  <si>
    <t>O.2.1.5.17</t>
  </si>
  <si>
    <t>O.2.1.5.18</t>
  </si>
  <si>
    <t>O.2.1.5.19</t>
  </si>
  <si>
    <t>O.2.1.5.20</t>
  </si>
  <si>
    <t>O.2.1.5.21</t>
  </si>
  <si>
    <t>O.2.1.5.22</t>
  </si>
  <si>
    <t>O.2.1.5.23</t>
  </si>
  <si>
    <t>O.2.1.5.24</t>
  </si>
  <si>
    <t>O.2.1.5.25</t>
  </si>
  <si>
    <t>O.2.1.5.26</t>
  </si>
  <si>
    <t>O.2.1.5.27</t>
  </si>
  <si>
    <t>O.2.1.5.28</t>
  </si>
  <si>
    <t>O.2.1.5.29</t>
  </si>
  <si>
    <t>O.2.1.5.30</t>
  </si>
  <si>
    <t>O.2.1.5.31</t>
  </si>
  <si>
    <t>O.2.1.5.32</t>
  </si>
  <si>
    <t>O.2.1.5.33</t>
  </si>
  <si>
    <t>O.2.1.5.34</t>
  </si>
  <si>
    <t>O.2.1.5.35</t>
  </si>
  <si>
    <t>O.2.1.5.36</t>
  </si>
  <si>
    <t>O.2.1.5.37</t>
  </si>
  <si>
    <t>O.2.1.5.38</t>
  </si>
  <si>
    <t>O.2.1.5.39</t>
  </si>
  <si>
    <t>O.2.1.5.40</t>
  </si>
  <si>
    <t>O.2.1.5.41</t>
  </si>
  <si>
    <t>O.2.1.5.42</t>
  </si>
  <si>
    <t>O.2.1.5.43</t>
  </si>
  <si>
    <t>O.2.1.5.44</t>
  </si>
  <si>
    <t>O.2.1.5.45</t>
  </si>
  <si>
    <t>O.2.1.5.46</t>
  </si>
  <si>
    <t>O.2.1.5.47</t>
  </si>
  <si>
    <t>O.2.1.5.48</t>
  </si>
  <si>
    <t>O.2.1.5.49</t>
  </si>
  <si>
    <t>O.2.1.5.50</t>
  </si>
  <si>
    <t>2.1.6</t>
  </si>
  <si>
    <t>O.2.1.6.1</t>
  </si>
  <si>
    <t>O.2.1.6.2</t>
  </si>
  <si>
    <t>O.2.1.6.3</t>
  </si>
  <si>
    <t>O.2.1.6.4</t>
  </si>
  <si>
    <t>O.2.1.6.5</t>
  </si>
  <si>
    <t>O.2.1.6.6</t>
  </si>
  <si>
    <t>O.2.1.6.7</t>
  </si>
  <si>
    <t>O.2.1.6.8</t>
  </si>
  <si>
    <t>O.2.1.6.9</t>
  </si>
  <si>
    <t>O.2.1.6.10</t>
  </si>
  <si>
    <t>O.2.1.6.11</t>
  </si>
  <si>
    <t>O.2.1.6.12</t>
  </si>
  <si>
    <t>O.2.1.6.13</t>
  </si>
  <si>
    <t>O.2.1.6.14</t>
  </si>
  <si>
    <t>O.2.1.6.15</t>
  </si>
  <si>
    <t>O.2.1.6.16</t>
  </si>
  <si>
    <t>O.2.1.6.17</t>
  </si>
  <si>
    <t>O.2.1.6.18</t>
  </si>
  <si>
    <t>O.2.1.6.19</t>
  </si>
  <si>
    <t>O.2.1.6.20</t>
  </si>
  <si>
    <t>O.2.1.6.21</t>
  </si>
  <si>
    <t>O.2.1.6.22</t>
  </si>
  <si>
    <t>O.2.1.6.23</t>
  </si>
  <si>
    <t>O.2.1.6.24</t>
  </si>
  <si>
    <t>O.2.1.6.25</t>
  </si>
  <si>
    <t>O.2.1.6.26</t>
  </si>
  <si>
    <t>O.2.1.6.27</t>
  </si>
  <si>
    <t>O.2.1.6.28</t>
  </si>
  <si>
    <t>O.2.1.6.29</t>
  </si>
  <si>
    <t>O.2.1.6.30</t>
  </si>
  <si>
    <t>O.2.1.6.31</t>
  </si>
  <si>
    <t>O.2.1.6.32</t>
  </si>
  <si>
    <t>O.2.1.6.33</t>
  </si>
  <si>
    <t>O.2.1.6.34</t>
  </si>
  <si>
    <t>O.2.1.6.35</t>
  </si>
  <si>
    <t>O.2.1.6.36</t>
  </si>
  <si>
    <t>O.2.1.6.37</t>
  </si>
  <si>
    <t>O.2.1.6.38</t>
  </si>
  <si>
    <t>O.2.1.6.39</t>
  </si>
  <si>
    <t>O.2.1.6.40</t>
  </si>
  <si>
    <t>O.2.1.6.41</t>
  </si>
  <si>
    <t>O.2.1.6.42</t>
  </si>
  <si>
    <t>O.2.1.6.43</t>
  </si>
  <si>
    <t>O.2.1.6.44</t>
  </si>
  <si>
    <t>O.2.1.6.45</t>
  </si>
  <si>
    <t>O.2.1.6.46</t>
  </si>
  <si>
    <t>O.2.1.6.47</t>
  </si>
  <si>
    <t>O.2.1.6.48</t>
  </si>
  <si>
    <t>O.2.1.6.49</t>
  </si>
  <si>
    <t>O.2.1.6.50</t>
  </si>
  <si>
    <t>2.1.7</t>
  </si>
  <si>
    <t>O.2.1.7.1</t>
  </si>
  <si>
    <t>O.2.1.7.2</t>
  </si>
  <si>
    <t>O.2.1.7.3</t>
  </si>
  <si>
    <t>O.2.1.7.4</t>
  </si>
  <si>
    <t>O.2.1.7.5</t>
  </si>
  <si>
    <t>O.2.1.7.6</t>
  </si>
  <si>
    <t>O.2.1.7.7</t>
  </si>
  <si>
    <t>O.2.1.7.8</t>
  </si>
  <si>
    <t>O.2.1.7.9</t>
  </si>
  <si>
    <t>O.2.1.7.10</t>
  </si>
  <si>
    <t>O.2.1.7.11</t>
  </si>
  <si>
    <t>O.2.1.7.12</t>
  </si>
  <si>
    <t>O.2.1.7.13</t>
  </si>
  <si>
    <t>O.2.1.7.14</t>
  </si>
  <si>
    <t>O.2.1.7.15</t>
  </si>
  <si>
    <t>O.2.1.7.16</t>
  </si>
  <si>
    <t>O.2.1.7.17</t>
  </si>
  <si>
    <t>O.2.1.7.18</t>
  </si>
  <si>
    <t>O.2.1.7.19</t>
  </si>
  <si>
    <t>O.2.1.7.20</t>
  </si>
  <si>
    <t>O.2.1.7.21</t>
  </si>
  <si>
    <t>O.2.1.7.22</t>
  </si>
  <si>
    <t>O.2.1.7.23</t>
  </si>
  <si>
    <t>O.2.1.7.24</t>
  </si>
  <si>
    <t>O.2.1.7.25</t>
  </si>
  <si>
    <t>O.2.1.7.26</t>
  </si>
  <si>
    <t>O.2.1.7.27</t>
  </si>
  <si>
    <t>O.2.1.7.28</t>
  </si>
  <si>
    <t>O.2.1.7.29</t>
  </si>
  <si>
    <t>O.2.1.7.30</t>
  </si>
  <si>
    <t>O.2.1.7.31</t>
  </si>
  <si>
    <t>O.2.1.7.32</t>
  </si>
  <si>
    <t>O.2.1.7.33</t>
  </si>
  <si>
    <t>O.2.1.7.34</t>
  </si>
  <si>
    <t>O.2.1.7.35</t>
  </si>
  <si>
    <t>O.2.1.7.36</t>
  </si>
  <si>
    <t>O.2.1.7.37</t>
  </si>
  <si>
    <t>O.2.1.7.38</t>
  </si>
  <si>
    <t>O.2.1.7.39</t>
  </si>
  <si>
    <t>O.2.1.7.40</t>
  </si>
  <si>
    <t>O.2.1.7.41</t>
  </si>
  <si>
    <t>O.2.1.7.42</t>
  </si>
  <si>
    <t>O.2.1.7.43</t>
  </si>
  <si>
    <t>O.2.1.7.44</t>
  </si>
  <si>
    <t>O.2.1.7.45</t>
  </si>
  <si>
    <t>O.2.1.7.46</t>
  </si>
  <si>
    <t>O.2.1.7.47</t>
  </si>
  <si>
    <t>O.2.1.7.48</t>
  </si>
  <si>
    <t>O.2.1.7.49</t>
  </si>
  <si>
    <t>O.2.1.7.50</t>
  </si>
  <si>
    <t>2.1.8</t>
  </si>
  <si>
    <t>O.2.1.8.1</t>
  </si>
  <si>
    <t>O.2.1.8.2</t>
  </si>
  <si>
    <t>O.2.1.8.3</t>
  </si>
  <si>
    <t>O.2.1.8.4</t>
  </si>
  <si>
    <t>O.2.1.8.5</t>
  </si>
  <si>
    <t>O.2.1.8.6</t>
  </si>
  <si>
    <t>O.2.1.8.7</t>
  </si>
  <si>
    <t>O.2.1.8.8</t>
  </si>
  <si>
    <t>O.2.1.8.9</t>
  </si>
  <si>
    <t>O.2.1.8.10</t>
  </si>
  <si>
    <t>O.2.1.8.11</t>
  </si>
  <si>
    <t>O.2.1.8.12</t>
  </si>
  <si>
    <t>O.2.1.8.13</t>
  </si>
  <si>
    <t>O.2.1.8.14</t>
  </si>
  <si>
    <t>O.2.1.8.15</t>
  </si>
  <si>
    <t>O.2.1.8.16</t>
  </si>
  <si>
    <t>O.2.1.8.17</t>
  </si>
  <si>
    <t>O.2.1.8.18</t>
  </si>
  <si>
    <t>O.2.1.8.19</t>
  </si>
  <si>
    <t>O.2.1.8.20</t>
  </si>
  <si>
    <t>O.2.1.8.21</t>
  </si>
  <si>
    <t>O.2.1.8.22</t>
  </si>
  <si>
    <t>O.2.1.8.23</t>
  </si>
  <si>
    <t>O.2.1.8.24</t>
  </si>
  <si>
    <t>O.2.1.8.25</t>
  </si>
  <si>
    <t>O.2.1.8.26</t>
  </si>
  <si>
    <t>O.2.1.8.27</t>
  </si>
  <si>
    <t>O.2.1.8.28</t>
  </si>
  <si>
    <t>O.2.1.8.29</t>
  </si>
  <si>
    <t>O.2.1.8.30</t>
  </si>
  <si>
    <t>O.2.1.8.31</t>
  </si>
  <si>
    <t>O.2.1.8.32</t>
  </si>
  <si>
    <t>O.2.1.8.33</t>
  </si>
  <si>
    <t>O.2.1.8.34</t>
  </si>
  <si>
    <t>O.2.1.8.35</t>
  </si>
  <si>
    <t>O.2.1.8.36</t>
  </si>
  <si>
    <t>O.2.1.8.37</t>
  </si>
  <si>
    <t>O.2.1.8.38</t>
  </si>
  <si>
    <t>O.2.1.8.39</t>
  </si>
  <si>
    <t>O.2.1.8.40</t>
  </si>
  <si>
    <t>O.2.1.8.41</t>
  </si>
  <si>
    <t>O.2.1.8.42</t>
  </si>
  <si>
    <t>O.2.1.8.43</t>
  </si>
  <si>
    <t>O.2.1.8.44</t>
  </si>
  <si>
    <t>O.2.1.8.45</t>
  </si>
  <si>
    <t>O.2.1.8.46</t>
  </si>
  <si>
    <t>O.2.1.8.47</t>
  </si>
  <si>
    <t>O.2.1.8.48</t>
  </si>
  <si>
    <t>O.2.1.8.49</t>
  </si>
  <si>
    <t>O.2.1.8.50</t>
  </si>
  <si>
    <t>2.1.9</t>
  </si>
  <si>
    <t>O.2.1.9.1</t>
  </si>
  <si>
    <t>O.2.1.9.2</t>
  </si>
  <si>
    <t>O.2.1.9.3</t>
  </si>
  <si>
    <t>O.2.1.9.4</t>
  </si>
  <si>
    <t>O.2.1.9.5</t>
  </si>
  <si>
    <t>O.2.1.9.6</t>
  </si>
  <si>
    <t>O.2.1.9.7</t>
  </si>
  <si>
    <t>O.2.1.9.8</t>
  </si>
  <si>
    <t>O.2.1.9.9</t>
  </si>
  <si>
    <t>O.2.1.9.10</t>
  </si>
  <si>
    <t>O.2.1.9.11</t>
  </si>
  <si>
    <t>O.2.1.9.12</t>
  </si>
  <si>
    <t>O.2.1.9.13</t>
  </si>
  <si>
    <t>O.2.1.9.14</t>
  </si>
  <si>
    <t>O.2.1.9.15</t>
  </si>
  <si>
    <t>O.2.1.9.16</t>
  </si>
  <si>
    <t>O.2.1.9.17</t>
  </si>
  <si>
    <t>O.2.1.9.18</t>
  </si>
  <si>
    <t>O.2.1.9.19</t>
  </si>
  <si>
    <t>O.2.1.9.20</t>
  </si>
  <si>
    <t>O.2.1.9.21</t>
  </si>
  <si>
    <t>O.2.1.9.22</t>
  </si>
  <si>
    <t>O.2.1.9.23</t>
  </si>
  <si>
    <t>O.2.1.9.24</t>
  </si>
  <si>
    <t>O.2.1.9.25</t>
  </si>
  <si>
    <t>O.2.1.9.26</t>
  </si>
  <si>
    <t>O.2.1.9.27</t>
  </si>
  <si>
    <t>O.2.1.9.28</t>
  </si>
  <si>
    <t>O.2.1.9.29</t>
  </si>
  <si>
    <t>O.2.1.9.30</t>
  </si>
  <si>
    <t>O.2.1.9.31</t>
  </si>
  <si>
    <t>O.2.1.9.32</t>
  </si>
  <si>
    <t>O.2.1.9.33</t>
  </si>
  <si>
    <t>O.2.1.9.34</t>
  </si>
  <si>
    <t>O.2.1.9.35</t>
  </si>
  <si>
    <t>O.2.1.9.36</t>
  </si>
  <si>
    <t>O.2.1.9.37</t>
  </si>
  <si>
    <t>O.2.1.9.38</t>
  </si>
  <si>
    <t>O.2.1.9.39</t>
  </si>
  <si>
    <t>O.2.1.9.40</t>
  </si>
  <si>
    <t>O.2.1.9.41</t>
  </si>
  <si>
    <t>O.2.1.9.42</t>
  </si>
  <si>
    <t>O.2.1.9.43</t>
  </si>
  <si>
    <t>O.2.1.9.44</t>
  </si>
  <si>
    <t>O.2.1.9.45</t>
  </si>
  <si>
    <t>O.2.1.9.46</t>
  </si>
  <si>
    <t>O.2.1.9.47</t>
  </si>
  <si>
    <t>O.2.1.9.48</t>
  </si>
  <si>
    <t>O.2.1.9.49</t>
  </si>
  <si>
    <t>O.2.1.9.50</t>
  </si>
  <si>
    <t>2.1.10</t>
  </si>
  <si>
    <t>O.2.1.10.1</t>
  </si>
  <si>
    <t>O.2.1.10.2</t>
  </si>
  <si>
    <t>O.2.1.10.3</t>
  </si>
  <si>
    <t>O.2.1.10.4</t>
  </si>
  <si>
    <t>O.2.1.10.5</t>
  </si>
  <si>
    <t>O.2.1.10.6</t>
  </si>
  <si>
    <t>O.2.1.10.7</t>
  </si>
  <si>
    <t>O.2.1.10.8</t>
  </si>
  <si>
    <t>O.2.1.10.9</t>
  </si>
  <si>
    <t>O.2.1.10.10</t>
  </si>
  <si>
    <t>O.2.1.10.11</t>
  </si>
  <si>
    <t>O.2.1.10.12</t>
  </si>
  <si>
    <t>O.2.1.10.13</t>
  </si>
  <si>
    <t>O.2.1.10.14</t>
  </si>
  <si>
    <t>O.2.1.10.15</t>
  </si>
  <si>
    <t>O.2.1.10.16</t>
  </si>
  <si>
    <t>O.2.1.10.17</t>
  </si>
  <si>
    <t>O.2.1.10.18</t>
  </si>
  <si>
    <t>O.2.1.10.19</t>
  </si>
  <si>
    <t>O.2.1.10.20</t>
  </si>
  <si>
    <t>O.2.1.10.21</t>
  </si>
  <si>
    <t>O.2.1.10.22</t>
  </si>
  <si>
    <t>O.2.1.10.23</t>
  </si>
  <si>
    <t>O.2.1.10.24</t>
  </si>
  <si>
    <t>O.2.1.10.25</t>
  </si>
  <si>
    <t>O.2.1.10.26</t>
  </si>
  <si>
    <t>O.2.1.10.27</t>
  </si>
  <si>
    <t>O.2.1.10.28</t>
  </si>
  <si>
    <t>O.2.1.10.29</t>
  </si>
  <si>
    <t>O.2.1.10.30</t>
  </si>
  <si>
    <t>O.2.1.10.31</t>
  </si>
  <si>
    <t>O.2.1.10.32</t>
  </si>
  <si>
    <t>O.2.1.10.33</t>
  </si>
  <si>
    <t>O.2.1.10.34</t>
  </si>
  <si>
    <t>O.2.1.10.35</t>
  </si>
  <si>
    <t>O.2.1.10.36</t>
  </si>
  <si>
    <t>O.2.1.10.37</t>
  </si>
  <si>
    <t>O.2.1.10.38</t>
  </si>
  <si>
    <t>O.2.1.10.39</t>
  </si>
  <si>
    <t>O.2.1.10.40</t>
  </si>
  <si>
    <t>O.2.1.10.41</t>
  </si>
  <si>
    <t>O.2.1.10.42</t>
  </si>
  <si>
    <t>O.2.1.10.43</t>
  </si>
  <si>
    <t>O.2.1.10.44</t>
  </si>
  <si>
    <t>O.2.1.10.45</t>
  </si>
  <si>
    <t>O.2.1.10.46</t>
  </si>
  <si>
    <t>O.2.1.10.47</t>
  </si>
  <si>
    <t>O.2.1.10.48</t>
  </si>
  <si>
    <t>O.2.1.10.49</t>
  </si>
  <si>
    <t>O.2.1.10.50</t>
  </si>
  <si>
    <t>Total</t>
  </si>
  <si>
    <t>Planilha Principal</t>
  </si>
  <si>
    <t>Planilha Omissos</t>
  </si>
  <si>
    <t>2.1.11</t>
  </si>
  <si>
    <t>O.2.1.11.1</t>
  </si>
  <si>
    <t>O.2.1.11.2</t>
  </si>
  <si>
    <t>O.2.1.11.3</t>
  </si>
  <si>
    <t>O.2.1.11.4</t>
  </si>
  <si>
    <t>O.2.1.11.5</t>
  </si>
  <si>
    <t>O.2.1.11.6</t>
  </si>
  <si>
    <t>O.2.1.11.7</t>
  </si>
  <si>
    <t>O.2.1.11.8</t>
  </si>
  <si>
    <t>O.2.1.11.9</t>
  </si>
  <si>
    <t>O.2.1.11.10</t>
  </si>
  <si>
    <t>O.2.1.11.11</t>
  </si>
  <si>
    <t>O.2.1.11.12</t>
  </si>
  <si>
    <t>O.2.1.11.13</t>
  </si>
  <si>
    <t>O.2.1.11.14</t>
  </si>
  <si>
    <t>O.2.1.11.15</t>
  </si>
  <si>
    <t>O.2.1.11.16</t>
  </si>
  <si>
    <t>O.2.1.11.17</t>
  </si>
  <si>
    <t>O.2.1.11.18</t>
  </si>
  <si>
    <t>O.2.1.11.19</t>
  </si>
  <si>
    <t>O.2.1.11.20</t>
  </si>
  <si>
    <t>O.2.1.11.21</t>
  </si>
  <si>
    <t>O.2.1.11.22</t>
  </si>
  <si>
    <t>O.2.1.11.23</t>
  </si>
  <si>
    <t>O.2.1.11.24</t>
  </si>
  <si>
    <t>O.2.1.11.25</t>
  </si>
  <si>
    <t>O.2.1.11.26</t>
  </si>
  <si>
    <t>O.2.1.11.27</t>
  </si>
  <si>
    <t>O.2.1.11.28</t>
  </si>
  <si>
    <t>O.2.1.11.29</t>
  </si>
  <si>
    <t>O.2.1.11.30</t>
  </si>
  <si>
    <t>O.2.1.11.31</t>
  </si>
  <si>
    <t>O.2.1.11.32</t>
  </si>
  <si>
    <t>O.2.1.11.33</t>
  </si>
  <si>
    <t>O.2.1.11.34</t>
  </si>
  <si>
    <t>O.2.1.11.35</t>
  </si>
  <si>
    <t>O.2.1.11.36</t>
  </si>
  <si>
    <t>O.2.1.11.37</t>
  </si>
  <si>
    <t>O.2.1.11.38</t>
  </si>
  <si>
    <t>O.2.1.11.39</t>
  </si>
  <si>
    <t>O.2.1.11.40</t>
  </si>
  <si>
    <t>O.2.1.11.41</t>
  </si>
  <si>
    <t>O.2.1.11.42</t>
  </si>
  <si>
    <t>O.2.1.11.43</t>
  </si>
  <si>
    <t>O.2.1.11.44</t>
  </si>
  <si>
    <t>O.2.1.11.45</t>
  </si>
  <si>
    <t>O.2.1.11.46</t>
  </si>
  <si>
    <t>O.2.1.11.47</t>
  </si>
  <si>
    <t>O.2.1.11.48</t>
  </si>
  <si>
    <t>O.2.1.11.49</t>
  </si>
  <si>
    <t>O.2.1.11.50</t>
  </si>
  <si>
    <t>2.1.12</t>
  </si>
  <si>
    <t>O.2.1.12.1</t>
  </si>
  <si>
    <t>O.2.1.12.2</t>
  </si>
  <si>
    <t>O.2.1.12.3</t>
  </si>
  <si>
    <t>O.2.1.12.4</t>
  </si>
  <si>
    <t>O.2.1.12.5</t>
  </si>
  <si>
    <t>O.2.1.12.6</t>
  </si>
  <si>
    <t>O.2.1.12.7</t>
  </si>
  <si>
    <t>O.2.1.12.8</t>
  </si>
  <si>
    <t>O.2.1.12.9</t>
  </si>
  <si>
    <t>O.2.1.12.10</t>
  </si>
  <si>
    <t>O.2.1.12.11</t>
  </si>
  <si>
    <t>O.2.1.12.12</t>
  </si>
  <si>
    <t>O.2.1.12.13</t>
  </si>
  <si>
    <t>O.2.1.12.14</t>
  </si>
  <si>
    <t>O.2.1.12.15</t>
  </si>
  <si>
    <t>O.2.1.12.16</t>
  </si>
  <si>
    <t>O.2.1.12.17</t>
  </si>
  <si>
    <t>O.2.1.12.18</t>
  </si>
  <si>
    <t>O.2.1.12.19</t>
  </si>
  <si>
    <t>O.2.1.12.20</t>
  </si>
  <si>
    <t>O.2.1.12.21</t>
  </si>
  <si>
    <t>O.2.1.12.22</t>
  </si>
  <si>
    <t>O.2.1.12.23</t>
  </si>
  <si>
    <t>O.2.1.12.24</t>
  </si>
  <si>
    <t>O.2.1.12.25</t>
  </si>
  <si>
    <t>O.2.1.12.26</t>
  </si>
  <si>
    <t>O.2.1.12.27</t>
  </si>
  <si>
    <t>O.2.1.12.28</t>
  </si>
  <si>
    <t>O.2.1.12.29</t>
  </si>
  <si>
    <t>O.2.1.12.30</t>
  </si>
  <si>
    <t>O.2.1.12.31</t>
  </si>
  <si>
    <t>O.2.1.12.32</t>
  </si>
  <si>
    <t>O.2.1.12.33</t>
  </si>
  <si>
    <t>O.2.1.12.34</t>
  </si>
  <si>
    <t>O.2.1.12.35</t>
  </si>
  <si>
    <t>O.2.1.12.36</t>
  </si>
  <si>
    <t>O.2.1.12.37</t>
  </si>
  <si>
    <t>O.2.1.12.38</t>
  </si>
  <si>
    <t>O.2.1.12.39</t>
  </si>
  <si>
    <t>O.2.1.12.40</t>
  </si>
  <si>
    <t>O.2.1.12.41</t>
  </si>
  <si>
    <t>O.2.1.12.42</t>
  </si>
  <si>
    <t>O.2.1.12.43</t>
  </si>
  <si>
    <t>O.2.1.12.44</t>
  </si>
  <si>
    <t>O.2.1.12.45</t>
  </si>
  <si>
    <t>O.2.1.12.46</t>
  </si>
  <si>
    <t>O.2.1.12.47</t>
  </si>
  <si>
    <t>O.2.1.12.48</t>
  </si>
  <si>
    <t>O.2.1.12.49</t>
  </si>
  <si>
    <t>O.2.1.12.50</t>
  </si>
  <si>
    <t>2.1.13</t>
  </si>
  <si>
    <t>O.2.1.13.1</t>
  </si>
  <si>
    <t>O.2.1.13.2</t>
  </si>
  <si>
    <t>O.2.1.13.3</t>
  </si>
  <si>
    <t>O.2.1.13.4</t>
  </si>
  <si>
    <t>O.2.1.13.5</t>
  </si>
  <si>
    <t>O.2.1.13.6</t>
  </si>
  <si>
    <t>O.2.1.13.7</t>
  </si>
  <si>
    <t>O.2.1.13.8</t>
  </si>
  <si>
    <t>O.2.1.13.9</t>
  </si>
  <si>
    <t>O.2.1.13.10</t>
  </si>
  <si>
    <t>O.2.1.13.11</t>
  </si>
  <si>
    <t>O.2.1.13.12</t>
  </si>
  <si>
    <t>O.2.1.13.13</t>
  </si>
  <si>
    <t>O.2.1.13.14</t>
  </si>
  <si>
    <t>O.2.1.13.15</t>
  </si>
  <si>
    <t>O.2.1.13.16</t>
  </si>
  <si>
    <t>O.2.1.13.17</t>
  </si>
  <si>
    <t>O.2.1.13.18</t>
  </si>
  <si>
    <t>O.2.1.13.19</t>
  </si>
  <si>
    <t>O.2.1.13.20</t>
  </si>
  <si>
    <t>O.2.1.13.21</t>
  </si>
  <si>
    <t>O.2.1.13.22</t>
  </si>
  <si>
    <t>O.2.1.13.23</t>
  </si>
  <si>
    <t>O.2.1.13.24</t>
  </si>
  <si>
    <t>O.2.1.13.25</t>
  </si>
  <si>
    <t>O.2.1.13.26</t>
  </si>
  <si>
    <t>O.2.1.13.27</t>
  </si>
  <si>
    <t>O.2.1.13.28</t>
  </si>
  <si>
    <t>O.2.1.13.29</t>
  </si>
  <si>
    <t>O.2.1.13.30</t>
  </si>
  <si>
    <t>O.2.1.13.31</t>
  </si>
  <si>
    <t>O.2.1.13.32</t>
  </si>
  <si>
    <t>O.2.1.13.33</t>
  </si>
  <si>
    <t>O.2.1.13.34</t>
  </si>
  <si>
    <t>O.2.1.13.35</t>
  </si>
  <si>
    <t>O.2.1.13.36</t>
  </si>
  <si>
    <t>O.2.1.13.37</t>
  </si>
  <si>
    <t>O.2.1.13.38</t>
  </si>
  <si>
    <t>O.2.1.13.39</t>
  </si>
  <si>
    <t>O.2.1.13.40</t>
  </si>
  <si>
    <t>O.2.1.13.41</t>
  </si>
  <si>
    <t>O.2.1.13.42</t>
  </si>
  <si>
    <t>O.2.1.13.43</t>
  </si>
  <si>
    <t>O.2.1.13.44</t>
  </si>
  <si>
    <t>O.2.1.13.45</t>
  </si>
  <si>
    <t>O.2.1.13.46</t>
  </si>
  <si>
    <t>O.2.1.13.47</t>
  </si>
  <si>
    <t>O.2.1.13.48</t>
  </si>
  <si>
    <t>O.2.1.13.49</t>
  </si>
  <si>
    <t>O.2.1.13.50</t>
  </si>
  <si>
    <t>2.1.14</t>
  </si>
  <si>
    <t>O.2.1.14.1</t>
  </si>
  <si>
    <t>O.2.1.14.2</t>
  </si>
  <si>
    <t>O.2.1.14.3</t>
  </si>
  <si>
    <t>O.2.1.14.4</t>
  </si>
  <si>
    <t>O.2.1.14.5</t>
  </si>
  <si>
    <t>O.2.1.14.6</t>
  </si>
  <si>
    <t>O.2.1.14.7</t>
  </si>
  <si>
    <t>O.2.1.14.8</t>
  </si>
  <si>
    <t>O.2.1.14.9</t>
  </si>
  <si>
    <t>O.2.1.14.10</t>
  </si>
  <si>
    <t>O.2.1.14.11</t>
  </si>
  <si>
    <t>O.2.1.14.12</t>
  </si>
  <si>
    <t>O.2.1.14.13</t>
  </si>
  <si>
    <t>O.2.1.14.14</t>
  </si>
  <si>
    <t>O.2.1.14.15</t>
  </si>
  <si>
    <t>O.2.1.14.16</t>
  </si>
  <si>
    <t>O.2.1.14.17</t>
  </si>
  <si>
    <t>O.2.1.14.18</t>
  </si>
  <si>
    <t>O.2.1.14.19</t>
  </si>
  <si>
    <t>O.2.1.14.20</t>
  </si>
  <si>
    <t>O.2.1.14.21</t>
  </si>
  <si>
    <t>O.2.1.14.22</t>
  </si>
  <si>
    <t>O.2.1.14.23</t>
  </si>
  <si>
    <t>O.2.1.14.24</t>
  </si>
  <si>
    <t>O.2.1.14.25</t>
  </si>
  <si>
    <t>O.2.1.14.26</t>
  </si>
  <si>
    <t>O.2.1.14.27</t>
  </si>
  <si>
    <t>O.2.1.14.28</t>
  </si>
  <si>
    <t>O.2.1.14.29</t>
  </si>
  <si>
    <t>O.2.1.14.30</t>
  </si>
  <si>
    <t>O.2.1.14.31</t>
  </si>
  <si>
    <t>O.2.1.14.32</t>
  </si>
  <si>
    <t>O.2.1.14.33</t>
  </si>
  <si>
    <t>O.2.1.14.34</t>
  </si>
  <si>
    <t>O.2.1.14.35</t>
  </si>
  <si>
    <t>O.2.1.14.36</t>
  </si>
  <si>
    <t>O.2.1.14.37</t>
  </si>
  <si>
    <t>O.2.1.14.38</t>
  </si>
  <si>
    <t>O.2.1.14.39</t>
  </si>
  <si>
    <t>O.2.1.14.40</t>
  </si>
  <si>
    <t>O.2.1.14.41</t>
  </si>
  <si>
    <t>O.2.1.14.42</t>
  </si>
  <si>
    <t>O.2.1.14.43</t>
  </si>
  <si>
    <t>O.2.1.14.44</t>
  </si>
  <si>
    <t>O.2.1.14.45</t>
  </si>
  <si>
    <t>O.2.1.14.46</t>
  </si>
  <si>
    <t>O.2.1.14.47</t>
  </si>
  <si>
    <t>O.2.1.14.48</t>
  </si>
  <si>
    <t>O.2.1.14.49</t>
  </si>
  <si>
    <t>O.2.1.14.50</t>
  </si>
  <si>
    <t>2.1.15</t>
  </si>
  <si>
    <t>O.2.1.15.1</t>
  </si>
  <si>
    <t>O.2.1.15.2</t>
  </si>
  <si>
    <t>O.2.1.15.3</t>
  </si>
  <si>
    <t>O.2.1.15.4</t>
  </si>
  <si>
    <t>O.2.1.15.5</t>
  </si>
  <si>
    <t>O.2.1.15.6</t>
  </si>
  <si>
    <t>O.2.1.15.7</t>
  </si>
  <si>
    <t>O.2.1.15.8</t>
  </si>
  <si>
    <t>O.2.1.15.9</t>
  </si>
  <si>
    <t>O.2.1.15.10</t>
  </si>
  <si>
    <t>O.2.1.15.11</t>
  </si>
  <si>
    <t>O.2.1.15.12</t>
  </si>
  <si>
    <t>O.2.1.15.13</t>
  </si>
  <si>
    <t>O.2.1.15.14</t>
  </si>
  <si>
    <t>O.2.1.15.15</t>
  </si>
  <si>
    <t>O.2.1.15.16</t>
  </si>
  <si>
    <t>O.2.1.15.17</t>
  </si>
  <si>
    <t>O.2.1.15.18</t>
  </si>
  <si>
    <t>O.2.1.15.19</t>
  </si>
  <si>
    <t>O.2.1.15.20</t>
  </si>
  <si>
    <t>O.2.1.15.21</t>
  </si>
  <si>
    <t>O.2.1.15.22</t>
  </si>
  <si>
    <t>O.2.1.15.23</t>
  </si>
  <si>
    <t>O.2.1.15.24</t>
  </si>
  <si>
    <t>O.2.1.15.25</t>
  </si>
  <si>
    <t>O.2.1.15.26</t>
  </si>
  <si>
    <t>O.2.1.15.27</t>
  </si>
  <si>
    <t>O.2.1.15.28</t>
  </si>
  <si>
    <t>O.2.1.15.29</t>
  </si>
  <si>
    <t>O.2.1.15.30</t>
  </si>
  <si>
    <t>O.2.1.15.31</t>
  </si>
  <si>
    <t>O.2.1.15.32</t>
  </si>
  <si>
    <t>O.2.1.15.33</t>
  </si>
  <si>
    <t>O.2.1.15.34</t>
  </si>
  <si>
    <t>O.2.1.15.35</t>
  </si>
  <si>
    <t>O.2.1.15.36</t>
  </si>
  <si>
    <t>O.2.1.15.37</t>
  </si>
  <si>
    <t>O.2.1.15.38</t>
  </si>
  <si>
    <t>O.2.1.15.39</t>
  </si>
  <si>
    <t>O.2.1.15.40</t>
  </si>
  <si>
    <t>O.2.1.15.41</t>
  </si>
  <si>
    <t>O.2.1.15.42</t>
  </si>
  <si>
    <t>O.2.1.15.43</t>
  </si>
  <si>
    <t>O.2.1.15.44</t>
  </si>
  <si>
    <t>O.2.1.15.45</t>
  </si>
  <si>
    <t>O.2.1.15.46</t>
  </si>
  <si>
    <t>O.2.1.15.47</t>
  </si>
  <si>
    <t>O.2.1.15.48</t>
  </si>
  <si>
    <t>O.2.1.15.49</t>
  </si>
  <si>
    <t>O.2.1.15.50</t>
  </si>
  <si>
    <t>2.1.16</t>
  </si>
  <si>
    <t>O.2.1.16.1</t>
  </si>
  <si>
    <t>O.2.1.16.2</t>
  </si>
  <si>
    <t>O.2.1.16.3</t>
  </si>
  <si>
    <t>O.2.1.16.4</t>
  </si>
  <si>
    <t>O.2.1.16.5</t>
  </si>
  <si>
    <t>O.2.1.16.6</t>
  </si>
  <si>
    <t>O.2.1.16.7</t>
  </si>
  <si>
    <t>O.2.1.16.8</t>
  </si>
  <si>
    <t>O.2.1.16.9</t>
  </si>
  <si>
    <t>O.2.1.16.10</t>
  </si>
  <si>
    <t>O.2.1.16.11</t>
  </si>
  <si>
    <t>O.2.1.16.12</t>
  </si>
  <si>
    <t>O.2.1.16.13</t>
  </si>
  <si>
    <t>O.2.1.16.14</t>
  </si>
  <si>
    <t>O.2.1.16.15</t>
  </si>
  <si>
    <t>O.2.1.16.16</t>
  </si>
  <si>
    <t>O.2.1.16.17</t>
  </si>
  <si>
    <t>O.2.1.16.18</t>
  </si>
  <si>
    <t>O.2.1.16.19</t>
  </si>
  <si>
    <t>O.2.1.16.20</t>
  </si>
  <si>
    <t>O.2.1.16.21</t>
  </si>
  <si>
    <t>O.2.1.16.22</t>
  </si>
  <si>
    <t>O.2.1.16.23</t>
  </si>
  <si>
    <t>O.2.1.16.24</t>
  </si>
  <si>
    <t>O.2.1.16.25</t>
  </si>
  <si>
    <t>O.2.1.16.26</t>
  </si>
  <si>
    <t>O.2.1.16.27</t>
  </si>
  <si>
    <t>O.2.1.16.28</t>
  </si>
  <si>
    <t>O.2.1.16.29</t>
  </si>
  <si>
    <t>O.2.1.16.30</t>
  </si>
  <si>
    <t>O.2.1.16.31</t>
  </si>
  <si>
    <t>O.2.1.16.32</t>
  </si>
  <si>
    <t>O.2.1.16.33</t>
  </si>
  <si>
    <t>O.2.1.16.34</t>
  </si>
  <si>
    <t>O.2.1.16.35</t>
  </si>
  <si>
    <t>O.2.1.16.36</t>
  </si>
  <si>
    <t>O.2.1.16.37</t>
  </si>
  <si>
    <t>O.2.1.16.38</t>
  </si>
  <si>
    <t>O.2.1.16.39</t>
  </si>
  <si>
    <t>O.2.1.16.40</t>
  </si>
  <si>
    <t>O.2.1.16.41</t>
  </si>
  <si>
    <t>O.2.1.16.42</t>
  </si>
  <si>
    <t>O.2.1.16.43</t>
  </si>
  <si>
    <t>O.2.1.16.44</t>
  </si>
  <si>
    <t>O.2.1.16.45</t>
  </si>
  <si>
    <t>O.2.1.16.46</t>
  </si>
  <si>
    <t>O.2.1.16.47</t>
  </si>
  <si>
    <t>O.2.1.16.48</t>
  </si>
  <si>
    <t>O.2.1.16.49</t>
  </si>
  <si>
    <t>O.2.1.16.50</t>
  </si>
  <si>
    <t>2.1.17</t>
  </si>
  <si>
    <t>O.2.1.17.1</t>
  </si>
  <si>
    <t>O.2.1.17.2</t>
  </si>
  <si>
    <t>O.2.1.17.3</t>
  </si>
  <si>
    <t>O.2.1.17.4</t>
  </si>
  <si>
    <t>O.2.1.17.5</t>
  </si>
  <si>
    <t>O.2.1.17.6</t>
  </si>
  <si>
    <t>O.2.1.17.7</t>
  </si>
  <si>
    <t>O.2.1.17.8</t>
  </si>
  <si>
    <t>O.2.1.17.9</t>
  </si>
  <si>
    <t>O.2.1.17.10</t>
  </si>
  <si>
    <t>O.2.1.17.11</t>
  </si>
  <si>
    <t>O.2.1.17.12</t>
  </si>
  <si>
    <t>O.2.1.17.13</t>
  </si>
  <si>
    <t>O.2.1.17.14</t>
  </si>
  <si>
    <t>O.2.1.17.15</t>
  </si>
  <si>
    <t>O.2.1.17.16</t>
  </si>
  <si>
    <t>O.2.1.17.17</t>
  </si>
  <si>
    <t>O.2.1.17.18</t>
  </si>
  <si>
    <t>O.2.1.17.19</t>
  </si>
  <si>
    <t>O.2.1.17.20</t>
  </si>
  <si>
    <t>O.2.1.17.21</t>
  </si>
  <si>
    <t>O.2.1.17.22</t>
  </si>
  <si>
    <t>O.2.1.17.23</t>
  </si>
  <si>
    <t>O.2.1.17.24</t>
  </si>
  <si>
    <t>O.2.1.17.25</t>
  </si>
  <si>
    <t>O.2.1.17.26</t>
  </si>
  <si>
    <t>O.2.1.17.27</t>
  </si>
  <si>
    <t>O.2.1.17.28</t>
  </si>
  <si>
    <t>O.2.1.17.29</t>
  </si>
  <si>
    <t>O.2.1.17.30</t>
  </si>
  <si>
    <t>O.2.1.17.31</t>
  </si>
  <si>
    <t>O.2.1.17.32</t>
  </si>
  <si>
    <t>O.2.1.17.33</t>
  </si>
  <si>
    <t>O.2.1.17.34</t>
  </si>
  <si>
    <t>O.2.1.17.35</t>
  </si>
  <si>
    <t>O.2.1.17.36</t>
  </si>
  <si>
    <t>O.2.1.17.37</t>
  </si>
  <si>
    <t>O.2.1.17.38</t>
  </si>
  <si>
    <t>O.2.1.17.39</t>
  </si>
  <si>
    <t>O.2.1.17.40</t>
  </si>
  <si>
    <t>O.2.1.17.41</t>
  </si>
  <si>
    <t>O.2.1.17.42</t>
  </si>
  <si>
    <t>O.2.1.17.43</t>
  </si>
  <si>
    <t>O.2.1.17.44</t>
  </si>
  <si>
    <t>O.2.1.17.45</t>
  </si>
  <si>
    <t>O.2.1.17.46</t>
  </si>
  <si>
    <t>O.2.1.17.47</t>
  </si>
  <si>
    <t>O.2.1.17.48</t>
  </si>
  <si>
    <t>O.2.1.17.49</t>
  </si>
  <si>
    <t>O.2.1.17.50</t>
  </si>
  <si>
    <t>2.1.18</t>
  </si>
  <si>
    <t>O.2.1.18.1</t>
  </si>
  <si>
    <t>O.2.1.18.2</t>
  </si>
  <si>
    <t>O.2.1.18.3</t>
  </si>
  <si>
    <t>O.2.1.18.4</t>
  </si>
  <si>
    <t>O.2.1.18.5</t>
  </si>
  <si>
    <t>O.2.1.18.6</t>
  </si>
  <si>
    <t>O.2.1.18.7</t>
  </si>
  <si>
    <t>O.2.1.18.8</t>
  </si>
  <si>
    <t>O.2.1.18.9</t>
  </si>
  <si>
    <t>O.2.1.18.10</t>
  </si>
  <si>
    <t>O.2.1.18.11</t>
  </si>
  <si>
    <t>O.2.1.18.12</t>
  </si>
  <si>
    <t>O.2.1.18.13</t>
  </si>
  <si>
    <t>O.2.1.18.14</t>
  </si>
  <si>
    <t>O.2.1.18.15</t>
  </si>
  <si>
    <t>O.2.1.18.16</t>
  </si>
  <si>
    <t>O.2.1.18.17</t>
  </si>
  <si>
    <t>O.2.1.18.18</t>
  </si>
  <si>
    <t>O.2.1.18.19</t>
  </si>
  <si>
    <t>O.2.1.18.20</t>
  </si>
  <si>
    <t>O.2.1.18.21</t>
  </si>
  <si>
    <t>O.2.1.18.22</t>
  </si>
  <si>
    <t>O.2.1.18.23</t>
  </si>
  <si>
    <t>O.2.1.18.24</t>
  </si>
  <si>
    <t>O.2.1.18.25</t>
  </si>
  <si>
    <t>O.2.1.18.26</t>
  </si>
  <si>
    <t>O.2.1.18.27</t>
  </si>
  <si>
    <t>O.2.1.18.28</t>
  </si>
  <si>
    <t>O.2.1.18.29</t>
  </si>
  <si>
    <t>O.2.1.18.30</t>
  </si>
  <si>
    <t>O.2.1.18.31</t>
  </si>
  <si>
    <t>O.2.1.18.32</t>
  </si>
  <si>
    <t>O.2.1.18.33</t>
  </si>
  <si>
    <t>O.2.1.18.34</t>
  </si>
  <si>
    <t>O.2.1.18.35</t>
  </si>
  <si>
    <t>O.2.1.18.36</t>
  </si>
  <si>
    <t>O.2.1.18.37</t>
  </si>
  <si>
    <t>O.2.1.18.38</t>
  </si>
  <si>
    <t>O.2.1.18.39</t>
  </si>
  <si>
    <t>O.2.1.18.40</t>
  </si>
  <si>
    <t>O.2.1.18.41</t>
  </si>
  <si>
    <t>O.2.1.18.42</t>
  </si>
  <si>
    <t>O.2.1.18.43</t>
  </si>
  <si>
    <t>O.2.1.18.44</t>
  </si>
  <si>
    <t>O.2.1.18.45</t>
  </si>
  <si>
    <t>O.2.1.18.46</t>
  </si>
  <si>
    <t>O.2.1.18.47</t>
  </si>
  <si>
    <t>O.2.1.18.48</t>
  </si>
  <si>
    <t>O.2.1.18.49</t>
  </si>
  <si>
    <t>O.2.1.18.50</t>
  </si>
  <si>
    <t>2.1.19</t>
  </si>
  <si>
    <t>O.2.1.19.1</t>
  </si>
  <si>
    <t>O.2.1.19.2</t>
  </si>
  <si>
    <t>O.2.1.19.3</t>
  </si>
  <si>
    <t>O.2.1.19.4</t>
  </si>
  <si>
    <t>O.2.1.19.5</t>
  </si>
  <si>
    <t>O.2.1.19.6</t>
  </si>
  <si>
    <t>O.2.1.19.7</t>
  </si>
  <si>
    <t>O.2.1.19.8</t>
  </si>
  <si>
    <t>O.2.1.19.9</t>
  </si>
  <si>
    <t>O.2.1.19.10</t>
  </si>
  <si>
    <t>O.2.1.19.11</t>
  </si>
  <si>
    <t>O.2.1.19.12</t>
  </si>
  <si>
    <t>O.2.1.19.13</t>
  </si>
  <si>
    <t>O.2.1.19.14</t>
  </si>
  <si>
    <t>O.2.1.19.15</t>
  </si>
  <si>
    <t>O.2.1.19.16</t>
  </si>
  <si>
    <t>O.2.1.19.17</t>
  </si>
  <si>
    <t>O.2.1.19.18</t>
  </si>
  <si>
    <t>O.2.1.19.19</t>
  </si>
  <si>
    <t>O.2.1.19.20</t>
  </si>
  <si>
    <t>O.2.1.19.21</t>
  </si>
  <si>
    <t>O.2.1.19.22</t>
  </si>
  <si>
    <t>O.2.1.19.23</t>
  </si>
  <si>
    <t>O.2.1.19.24</t>
  </si>
  <si>
    <t>O.2.1.19.25</t>
  </si>
  <si>
    <t>O.2.1.19.26</t>
  </si>
  <si>
    <t>O.2.1.19.27</t>
  </si>
  <si>
    <t>O.2.1.19.28</t>
  </si>
  <si>
    <t>O.2.1.19.29</t>
  </si>
  <si>
    <t>O.2.1.19.30</t>
  </si>
  <si>
    <t>O.2.1.19.31</t>
  </si>
  <si>
    <t>O.2.1.19.32</t>
  </si>
  <si>
    <t>O.2.1.19.33</t>
  </si>
  <si>
    <t>O.2.1.19.34</t>
  </si>
  <si>
    <t>O.2.1.19.35</t>
  </si>
  <si>
    <t>O.2.1.19.36</t>
  </si>
  <si>
    <t>O.2.1.19.37</t>
  </si>
  <si>
    <t>O.2.1.19.38</t>
  </si>
  <si>
    <t>O.2.1.19.39</t>
  </si>
  <si>
    <t>O.2.1.19.40</t>
  </si>
  <si>
    <t>O.2.1.19.41</t>
  </si>
  <si>
    <t>O.2.1.19.42</t>
  </si>
  <si>
    <t>O.2.1.19.43</t>
  </si>
  <si>
    <t>O.2.1.19.44</t>
  </si>
  <si>
    <t>O.2.1.19.45</t>
  </si>
  <si>
    <t>O.2.1.19.46</t>
  </si>
  <si>
    <t>O.2.1.19.47</t>
  </si>
  <si>
    <t>O.2.1.19.48</t>
  </si>
  <si>
    <t>O.2.1.19.49</t>
  </si>
  <si>
    <t>O.2.1.19.50</t>
  </si>
  <si>
    <t>2.1.20</t>
  </si>
  <si>
    <t>O.2.1.20.1</t>
  </si>
  <si>
    <t>O.2.1.20.2</t>
  </si>
  <si>
    <t>O.2.1.20.3</t>
  </si>
  <si>
    <t>O.2.1.20.4</t>
  </si>
  <si>
    <t>O.2.1.20.5</t>
  </si>
  <si>
    <t>O.2.1.20.6</t>
  </si>
  <si>
    <t>O.2.1.20.7</t>
  </si>
  <si>
    <t>O.2.1.20.8</t>
  </si>
  <si>
    <t>O.2.1.20.9</t>
  </si>
  <si>
    <t>O.2.1.20.10</t>
  </si>
  <si>
    <t>O.2.1.20.11</t>
  </si>
  <si>
    <t>O.2.1.20.12</t>
  </si>
  <si>
    <t>O.2.1.20.13</t>
  </si>
  <si>
    <t>O.2.1.20.14</t>
  </si>
  <si>
    <t>O.2.1.20.15</t>
  </si>
  <si>
    <t>O.2.1.20.16</t>
  </si>
  <si>
    <t>O.2.1.20.17</t>
  </si>
  <si>
    <t>O.2.1.20.18</t>
  </si>
  <si>
    <t>O.2.1.20.19</t>
  </si>
  <si>
    <t>O.2.1.20.20</t>
  </si>
  <si>
    <t>O.2.1.20.21</t>
  </si>
  <si>
    <t>O.2.1.20.22</t>
  </si>
  <si>
    <t>O.2.1.20.23</t>
  </si>
  <si>
    <t>O.2.1.20.24</t>
  </si>
  <si>
    <t>O.2.1.20.25</t>
  </si>
  <si>
    <t>O.2.1.20.26</t>
  </si>
  <si>
    <t>O.2.1.20.27</t>
  </si>
  <si>
    <t>O.2.1.20.28</t>
  </si>
  <si>
    <t>O.2.1.20.29</t>
  </si>
  <si>
    <t>O.2.1.20.30</t>
  </si>
  <si>
    <t>O.2.1.20.31</t>
  </si>
  <si>
    <t>O.2.1.20.32</t>
  </si>
  <si>
    <t>O.2.1.20.33</t>
  </si>
  <si>
    <t>O.2.1.20.34</t>
  </si>
  <si>
    <t>O.2.1.20.35</t>
  </si>
  <si>
    <t>O.2.1.20.36</t>
  </si>
  <si>
    <t>O.2.1.20.37</t>
  </si>
  <si>
    <t>O.2.1.20.38</t>
  </si>
  <si>
    <t>O.2.1.20.39</t>
  </si>
  <si>
    <t>O.2.1.20.40</t>
  </si>
  <si>
    <t>O.2.1.20.41</t>
  </si>
  <si>
    <t>O.2.1.20.42</t>
  </si>
  <si>
    <t>O.2.1.20.43</t>
  </si>
  <si>
    <t>O.2.1.20.44</t>
  </si>
  <si>
    <t>O.2.1.20.45</t>
  </si>
  <si>
    <t>O.2.1.20.46</t>
  </si>
  <si>
    <t>O.2.1.20.47</t>
  </si>
  <si>
    <t>O.2.1.20.48</t>
  </si>
  <si>
    <t>O.2.1.20.49</t>
  </si>
  <si>
    <t>O.2.1.20.50</t>
  </si>
  <si>
    <t>2.1.21</t>
  </si>
  <si>
    <t>O.2.1.21.1</t>
  </si>
  <si>
    <t>O.2.1.21.2</t>
  </si>
  <si>
    <t>O.2.1.21.3</t>
  </si>
  <si>
    <t>O.2.1.21.4</t>
  </si>
  <si>
    <t>O.2.1.21.5</t>
  </si>
  <si>
    <t>O.2.1.21.6</t>
  </si>
  <si>
    <t>O.2.1.21.7</t>
  </si>
  <si>
    <t>O.2.1.21.8</t>
  </si>
  <si>
    <t>O.2.1.21.9</t>
  </si>
  <si>
    <t>O.2.1.21.10</t>
  </si>
  <si>
    <t>O.2.1.21.11</t>
  </si>
  <si>
    <t>O.2.1.21.12</t>
  </si>
  <si>
    <t>O.2.1.21.13</t>
  </si>
  <si>
    <t>O.2.1.21.14</t>
  </si>
  <si>
    <t>O.2.1.21.15</t>
  </si>
  <si>
    <t>O.2.1.21.16</t>
  </si>
  <si>
    <t>O.2.1.21.17</t>
  </si>
  <si>
    <t>O.2.1.21.18</t>
  </si>
  <si>
    <t>O.2.1.21.19</t>
  </si>
  <si>
    <t>O.2.1.21.20</t>
  </si>
  <si>
    <t>O.2.1.21.21</t>
  </si>
  <si>
    <t>O.2.1.21.22</t>
  </si>
  <si>
    <t>O.2.1.21.23</t>
  </si>
  <si>
    <t>O.2.1.21.24</t>
  </si>
  <si>
    <t>O.2.1.21.25</t>
  </si>
  <si>
    <t>O.2.1.21.26</t>
  </si>
  <si>
    <t>O.2.1.21.27</t>
  </si>
  <si>
    <t>O.2.1.21.28</t>
  </si>
  <si>
    <t>O.2.1.21.29</t>
  </si>
  <si>
    <t>O.2.1.21.30</t>
  </si>
  <si>
    <t>O.2.1.21.31</t>
  </si>
  <si>
    <t>O.2.1.21.32</t>
  </si>
  <si>
    <t>O.2.1.21.33</t>
  </si>
  <si>
    <t>O.2.1.21.34</t>
  </si>
  <si>
    <t>O.2.1.21.35</t>
  </si>
  <si>
    <t>O.2.1.21.36</t>
  </si>
  <si>
    <t>O.2.1.21.37</t>
  </si>
  <si>
    <t>O.2.1.21.38</t>
  </si>
  <si>
    <t>O.2.1.21.39</t>
  </si>
  <si>
    <t>O.2.1.21.40</t>
  </si>
  <si>
    <t>O.2.1.21.41</t>
  </si>
  <si>
    <t>O.2.1.21.42</t>
  </si>
  <si>
    <t>O.2.1.21.43</t>
  </si>
  <si>
    <t>O.2.1.21.44</t>
  </si>
  <si>
    <t>O.2.1.21.45</t>
  </si>
  <si>
    <t>O.2.1.21.46</t>
  </si>
  <si>
    <t>O.2.1.21.47</t>
  </si>
  <si>
    <t>O.2.1.21.48</t>
  </si>
  <si>
    <t>O.2.1.21.49</t>
  </si>
  <si>
    <t>O.2.1.21.50</t>
  </si>
  <si>
    <t>PLANILHA PRINCIPAL</t>
  </si>
  <si>
    <t>Projeto: Parque do Queimado</t>
  </si>
  <si>
    <t>Revisão: 00</t>
  </si>
  <si>
    <t>PLANILHA RESUMO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</si>
</sst>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color theme="6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3" xfId="0" quotePrefix="1" applyFont="1" applyBorder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3" xfId="1" applyFont="1" applyBorder="1" applyAlignment="1">
      <alignment horizontal="right" vertical="center"/>
    </xf>
    <xf numFmtId="0" fontId="3" fillId="4" borderId="3" xfId="0" applyFont="1" applyFill="1" applyBorder="1" applyAlignment="1">
      <alignment horizontal="left" vertical="center"/>
    </xf>
    <xf numFmtId="43" fontId="3" fillId="4" borderId="3" xfId="1" applyFont="1" applyFill="1" applyBorder="1" applyAlignment="1">
      <alignment horizontal="left" vertical="center"/>
    </xf>
    <xf numFmtId="43" fontId="3" fillId="4" borderId="3" xfId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43" fontId="3" fillId="3" borderId="3" xfId="1" applyFont="1" applyFill="1" applyBorder="1" applyAlignment="1">
      <alignment horizontal="left" vertical="center"/>
    </xf>
    <xf numFmtId="43" fontId="3" fillId="3" borderId="3" xfId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3" fontId="3" fillId="6" borderId="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43" fontId="2" fillId="5" borderId="5" xfId="1" applyFont="1" applyFill="1" applyBorder="1" applyAlignment="1">
      <alignment horizontal="left" vertical="center"/>
    </xf>
    <xf numFmtId="43" fontId="2" fillId="5" borderId="5" xfId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43" fontId="5" fillId="2" borderId="7" xfId="1" applyFont="1" applyFill="1" applyBorder="1" applyAlignment="1">
      <alignment horizontal="left" vertical="center"/>
    </xf>
    <xf numFmtId="43" fontId="6" fillId="2" borderId="8" xfId="1" applyFont="1" applyFill="1" applyBorder="1" applyAlignment="1">
      <alignment horizontal="right" vertical="center"/>
    </xf>
    <xf numFmtId="43" fontId="2" fillId="0" borderId="0" xfId="1" applyFont="1" applyAlignment="1" applyProtection="1">
      <alignment vertical="center"/>
      <protection locked="0"/>
    </xf>
    <xf numFmtId="43" fontId="2" fillId="5" borderId="5" xfId="1" applyFont="1" applyFill="1" applyBorder="1" applyAlignment="1" applyProtection="1">
      <alignment horizontal="left" vertical="center"/>
      <protection locked="0"/>
    </xf>
    <xf numFmtId="43" fontId="3" fillId="4" borderId="3" xfId="1" applyFont="1" applyFill="1" applyBorder="1" applyAlignment="1" applyProtection="1">
      <alignment horizontal="left" vertical="center"/>
      <protection locked="0"/>
    </xf>
    <xf numFmtId="43" fontId="2" fillId="0" borderId="3" xfId="1" applyFont="1" applyBorder="1" applyAlignment="1" applyProtection="1">
      <alignment horizontal="right" vertical="center"/>
      <protection locked="0"/>
    </xf>
    <xf numFmtId="43" fontId="3" fillId="3" borderId="3" xfId="1" applyFont="1" applyFill="1" applyBorder="1" applyAlignment="1" applyProtection="1">
      <alignment horizontal="left" vertical="center"/>
      <protection locked="0"/>
    </xf>
    <xf numFmtId="43" fontId="2" fillId="2" borderId="0" xfId="1" applyFont="1" applyFill="1" applyAlignment="1" applyProtection="1">
      <alignment vertical="center"/>
      <protection locked="0"/>
    </xf>
    <xf numFmtId="43" fontId="2" fillId="0" borderId="0" xfId="1" applyFont="1" applyAlignment="1" applyProtection="1">
      <alignment vertical="center"/>
    </xf>
    <xf numFmtId="43" fontId="3" fillId="6" borderId="1" xfId="1" applyFont="1" applyFill="1" applyBorder="1" applyAlignment="1" applyProtection="1">
      <alignment horizontal="center" vertical="center"/>
    </xf>
    <xf numFmtId="43" fontId="3" fillId="0" borderId="0" xfId="1" applyFont="1" applyFill="1" applyBorder="1" applyAlignment="1" applyProtection="1">
      <alignment horizontal="center" vertical="center"/>
    </xf>
    <xf numFmtId="43" fontId="5" fillId="2" borderId="7" xfId="1" applyFont="1" applyFill="1" applyBorder="1" applyAlignment="1" applyProtection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horizontal="left" vertical="center"/>
    </xf>
    <xf numFmtId="43" fontId="2" fillId="0" borderId="0" xfId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43" fontId="2" fillId="0" borderId="4" xfId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top"/>
    </xf>
    <xf numFmtId="43" fontId="5" fillId="2" borderId="9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43" fontId="2" fillId="0" borderId="2" xfId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2" borderId="9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43" fontId="6" fillId="2" borderId="12" xfId="1" applyFont="1" applyFill="1" applyBorder="1" applyAlignment="1" applyProtection="1">
      <alignment horizontal="center" vertical="center"/>
    </xf>
    <xf numFmtId="43" fontId="6" fillId="2" borderId="0" xfId="1" applyFont="1" applyFill="1" applyBorder="1" applyAlignment="1" applyProtection="1">
      <alignment horizontal="right" vertical="center"/>
    </xf>
    <xf numFmtId="0" fontId="2" fillId="5" borderId="2" xfId="0" applyFont="1" applyFill="1" applyBorder="1" applyAlignment="1" applyProtection="1">
      <alignment horizontal="left" vertical="center"/>
    </xf>
    <xf numFmtId="43" fontId="3" fillId="5" borderId="2" xfId="1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left" vertical="center"/>
    </xf>
    <xf numFmtId="43" fontId="3" fillId="4" borderId="3" xfId="1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left" vertical="center"/>
    </xf>
    <xf numFmtId="43" fontId="3" fillId="4" borderId="4" xfId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43" fontId="2" fillId="0" borderId="0" xfId="1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0" fillId="0" borderId="0" xfId="0" applyProtection="1"/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43" fontId="6" fillId="2" borderId="8" xfId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10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4406347</xdr:colOff>
      <xdr:row>342</xdr:row>
      <xdr:rowOff>49704</xdr:rowOff>
    </xdr:from>
    <xdr:to>
      <xdr:col>7</xdr:col>
      <xdr:colOff>1</xdr:colOff>
      <xdr:row>346</xdr:row>
      <xdr:rowOff>82849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59457AEF-732F-4902-98FD-2361D88BA0A9}"/>
            </a:ext>
          </a:extLst>
        </xdr:cNvPr>
        <xdr:cNvGrpSpPr/>
      </xdr:nvGrpSpPr>
      <xdr:grpSpPr>
        <a:xfrm>
          <a:off x="5234608" y="87008813"/>
          <a:ext cx="3669197" cy="629493"/>
          <a:chOff x="5234608" y="86644389"/>
          <a:chExt cx="3669197" cy="554945"/>
        </a:xfrm>
      </xdr:grpSpPr>
      <xdr:sp macro="" textlink="">
        <xdr:nvSpPr>
          <xdr:cNvPr id="2" name="Retângulo 1">
            <a:extLst>
              <a:ext uri="{FF2B5EF4-FFF2-40B4-BE49-F238E27FC236}">
                <a16:creationId xmlns:a16="http://schemas.microsoft.com/office/drawing/2014/main" id="{D66375CF-9461-4E0D-A515-DE8E9BFE45BD}"/>
              </a:ext>
            </a:extLst>
          </xdr:cNvPr>
          <xdr:cNvSpPr/>
        </xdr:nvSpPr>
        <xdr:spPr>
          <a:xfrm>
            <a:off x="5234608" y="86718942"/>
            <a:ext cx="3669196" cy="480392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1DB89F3D-2D42-464B-A43F-28F8132A3BE0}"/>
              </a:ext>
            </a:extLst>
          </xdr:cNvPr>
          <xdr:cNvSpPr/>
        </xdr:nvSpPr>
        <xdr:spPr>
          <a:xfrm>
            <a:off x="5234609" y="86644389"/>
            <a:ext cx="3669196" cy="160631"/>
          </a:xfrm>
          <a:prstGeom prst="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050" b="1">
                <a:latin typeface="Arial" panose="020B0604020202020204" pitchFamily="34" charset="0"/>
                <a:cs typeface="Arial" panose="020B0604020202020204" pitchFamily="34" charset="0"/>
              </a:rPr>
              <a:t>STATUS</a:t>
            </a:r>
          </a:p>
        </xdr:txBody>
      </xdr:sp>
    </xdr:grpSp>
    <xdr:clientData/>
  </xdr:twoCellAnchor>
  <xdr:twoCellAnchor editAs="oneCell">
    <xdr:from>
      <xdr:col>2</xdr:col>
      <xdr:colOff>4480892</xdr:colOff>
      <xdr:row>343</xdr:row>
      <xdr:rowOff>82825</xdr:rowOff>
    </xdr:from>
    <xdr:to>
      <xdr:col>2</xdr:col>
      <xdr:colOff>4912892</xdr:colOff>
      <xdr:row>346</xdr:row>
      <xdr:rowOff>67564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8D5029B-7265-4987-A1D3-6F2B00F35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9153" y="86925977"/>
          <a:ext cx="432000" cy="4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U1029192"/>
  <sheetViews>
    <sheetView showGridLines="0" tabSelected="1" zoomScale="115" zoomScaleNormal="115" workbookViewId="0">
      <selection activeCell="C26" sqref="C26"/>
    </sheetView>
  </sheetViews>
  <sheetFormatPr defaultColWidth="0" defaultRowHeight="12" x14ac:dyDescent="0.2"/>
  <cols>
    <col min="1" max="1" width="2.5703125" style="57" customWidth="1"/>
    <col min="2" max="2" width="9.85546875" style="57" customWidth="1"/>
    <col min="3" max="3" width="81.7109375" style="57" customWidth="1"/>
    <col min="4" max="4" width="6.5703125" style="57" customWidth="1"/>
    <col min="5" max="5" width="12.85546875" style="36" customWidth="1"/>
    <col min="6" max="6" width="17.28515625" style="36" bestFit="1" customWidth="1"/>
    <col min="7" max="7" width="17.140625" style="36" bestFit="1" customWidth="1"/>
    <col min="8" max="8" width="2" style="57" customWidth="1"/>
    <col min="9" max="213" width="9.140625" style="57" hidden="1" customWidth="1"/>
    <col min="214" max="214" width="3.5703125" style="57" hidden="1" customWidth="1"/>
    <col min="215" max="243" width="9.140625" style="57" hidden="1" customWidth="1"/>
    <col min="244" max="244" width="8.7109375" style="57" hidden="1" customWidth="1"/>
    <col min="245" max="250" width="9.140625" style="57" hidden="1" customWidth="1"/>
    <col min="251" max="251" width="1.85546875" style="57" hidden="1" customWidth="1"/>
    <col min="252" max="287" width="9.140625" style="57" hidden="1" customWidth="1"/>
    <col min="288" max="288" width="2" style="57" hidden="1" customWidth="1"/>
    <col min="289" max="324" width="9.140625" style="57" hidden="1" customWidth="1"/>
    <col min="325" max="325" width="1.85546875" style="57" hidden="1" customWidth="1"/>
    <col min="326" max="361" width="9.140625" style="57" hidden="1" customWidth="1"/>
    <col min="362" max="16032" width="0" style="57" hidden="1"/>
    <col min="16033" max="16237" width="9.140625" style="57" hidden="1"/>
    <col min="16238" max="16238" width="3.5703125" style="57" hidden="1"/>
    <col min="16239" max="16267" width="9.140625" style="57" hidden="1"/>
    <col min="16268" max="16268" width="8.7109375" style="57" hidden="1"/>
    <col min="16269" max="16274" width="9.140625" style="57" hidden="1"/>
    <col min="16275" max="16275" width="1.85546875" style="57" hidden="1"/>
    <col min="16276" max="16311" width="9.140625" style="57" hidden="1"/>
    <col min="16312" max="16312" width="2" style="57" hidden="1"/>
    <col min="16313" max="16348" width="9.140625" style="57" hidden="1"/>
    <col min="16349" max="16349" width="1.85546875" style="57" hidden="1"/>
    <col min="16350" max="16384" width="9.140625" style="57" hidden="1"/>
  </cols>
  <sheetData>
    <row r="1" spans="2:7" ht="23.25" x14ac:dyDescent="0.2">
      <c r="B1" s="58" t="s">
        <v>1749</v>
      </c>
    </row>
    <row r="2" spans="2:7" ht="11.25" customHeight="1" x14ac:dyDescent="0.2">
      <c r="B2" s="59" t="s">
        <v>1747</v>
      </c>
    </row>
    <row r="3" spans="2:7" ht="11.25" customHeight="1" x14ac:dyDescent="0.2">
      <c r="B3" s="59" t="s">
        <v>1748</v>
      </c>
    </row>
    <row r="4" spans="2:7" ht="6" customHeight="1" x14ac:dyDescent="0.2"/>
    <row r="5" spans="2:7" x14ac:dyDescent="0.2">
      <c r="B5" s="60" t="s">
        <v>0</v>
      </c>
      <c r="C5" s="60" t="s">
        <v>1</v>
      </c>
      <c r="D5" s="61" t="s">
        <v>531</v>
      </c>
      <c r="E5" s="37" t="s">
        <v>528</v>
      </c>
      <c r="F5" s="37" t="s">
        <v>1183</v>
      </c>
      <c r="G5" s="37" t="s">
        <v>1184</v>
      </c>
    </row>
    <row r="6" spans="2:7" ht="3.75" customHeight="1" x14ac:dyDescent="0.2">
      <c r="B6" s="62"/>
      <c r="C6" s="62"/>
      <c r="D6" s="63"/>
      <c r="E6" s="38"/>
      <c r="F6" s="38"/>
      <c r="G6" s="38"/>
    </row>
    <row r="7" spans="2:7" x14ac:dyDescent="0.2">
      <c r="B7" s="64" t="s">
        <v>525</v>
      </c>
      <c r="C7" s="65" t="s">
        <v>662</v>
      </c>
      <c r="D7" s="66"/>
      <c r="E7" s="67" t="s">
        <v>1182</v>
      </c>
      <c r="F7" s="68" t="s">
        <v>1183</v>
      </c>
      <c r="G7" s="68" t="s">
        <v>1184</v>
      </c>
    </row>
    <row r="8" spans="2:7" x14ac:dyDescent="0.2">
      <c r="B8" s="69" t="s">
        <v>2</v>
      </c>
      <c r="C8" s="69" t="s">
        <v>3</v>
      </c>
      <c r="D8" s="69"/>
      <c r="E8" s="70">
        <f>SUM(E9:E29)</f>
        <v>0</v>
      </c>
      <c r="F8" s="70">
        <f>SUM(F9:F29)</f>
        <v>0</v>
      </c>
      <c r="G8" s="70">
        <f>SUM(G9:G29)</f>
        <v>0</v>
      </c>
    </row>
    <row r="9" spans="2:7" x14ac:dyDescent="0.2">
      <c r="B9" s="71" t="s">
        <v>526</v>
      </c>
      <c r="C9" s="71" t="s">
        <v>527</v>
      </c>
      <c r="D9" s="71"/>
      <c r="E9" s="72">
        <f t="shared" ref="E9:E29" si="0">G9+F9</f>
        <v>0</v>
      </c>
      <c r="F9" s="72">
        <f>VLOOKUP(B9,'Planilha Principal'!$B$9:$G$330,6,FALSE)</f>
        <v>0</v>
      </c>
      <c r="G9" s="72">
        <f>'2.1.1 - Demolições'!G5</f>
        <v>0</v>
      </c>
    </row>
    <row r="10" spans="2:7" x14ac:dyDescent="0.2">
      <c r="B10" s="71" t="s">
        <v>536</v>
      </c>
      <c r="C10" s="71" t="s">
        <v>537</v>
      </c>
      <c r="D10" s="71"/>
      <c r="E10" s="72">
        <f t="shared" si="0"/>
        <v>0</v>
      </c>
      <c r="F10" s="72">
        <f>VLOOKUP(B10,'Planilha Principal'!$B$9:$G$330,6,FALSE)</f>
        <v>0</v>
      </c>
      <c r="G10" s="72">
        <f>'2.1.2 - Infraestrutura'!G5</f>
        <v>0</v>
      </c>
    </row>
    <row r="11" spans="2:7" x14ac:dyDescent="0.2">
      <c r="B11" s="71" t="s">
        <v>539</v>
      </c>
      <c r="C11" s="71" t="s">
        <v>540</v>
      </c>
      <c r="D11" s="71"/>
      <c r="E11" s="72">
        <f t="shared" si="0"/>
        <v>0</v>
      </c>
      <c r="F11" s="72">
        <f>VLOOKUP(B11,'Planilha Principal'!$B$9:$G$330,6,FALSE)</f>
        <v>0</v>
      </c>
      <c r="G11" s="72">
        <f>'2.1.3 - Estrutura'!G5</f>
        <v>0</v>
      </c>
    </row>
    <row r="12" spans="2:7" x14ac:dyDescent="0.2">
      <c r="B12" s="71" t="s">
        <v>553</v>
      </c>
      <c r="C12" s="71" t="s">
        <v>554</v>
      </c>
      <c r="D12" s="71"/>
      <c r="E12" s="72">
        <f t="shared" si="0"/>
        <v>0</v>
      </c>
      <c r="F12" s="72">
        <f>VLOOKUP(B12,'Planilha Principal'!$B$9:$G$330,6,FALSE)</f>
        <v>0</v>
      </c>
      <c r="G12" s="72">
        <f>'2.1.4 - Cobertura'!G5</f>
        <v>0</v>
      </c>
    </row>
    <row r="13" spans="2:7" x14ac:dyDescent="0.2">
      <c r="B13" s="71" t="s">
        <v>555</v>
      </c>
      <c r="C13" s="71" t="s">
        <v>556</v>
      </c>
      <c r="D13" s="71"/>
      <c r="E13" s="72">
        <f t="shared" si="0"/>
        <v>0</v>
      </c>
      <c r="F13" s="72">
        <f>VLOOKUP(B13,'Planilha Principal'!$B$9:$G$330,6,FALSE)</f>
        <v>0</v>
      </c>
      <c r="G13" s="72">
        <f>'2.1.5 - Alvenaria'!G5</f>
        <v>0</v>
      </c>
    </row>
    <row r="14" spans="2:7" x14ac:dyDescent="0.2">
      <c r="B14" s="71" t="s">
        <v>559</v>
      </c>
      <c r="C14" s="71" t="s">
        <v>560</v>
      </c>
      <c r="D14" s="71"/>
      <c r="E14" s="72">
        <f t="shared" si="0"/>
        <v>0</v>
      </c>
      <c r="F14" s="72">
        <f>VLOOKUP(B14,'Planilha Principal'!$B$9:$G$330,6,FALSE)</f>
        <v>0</v>
      </c>
      <c r="G14" s="72">
        <f>'2.1.6 - Pisos'!G5</f>
        <v>0</v>
      </c>
    </row>
    <row r="15" spans="2:7" x14ac:dyDescent="0.2">
      <c r="B15" s="71" t="s">
        <v>561</v>
      </c>
      <c r="C15" s="71" t="s">
        <v>562</v>
      </c>
      <c r="D15" s="71"/>
      <c r="E15" s="72">
        <f t="shared" si="0"/>
        <v>0</v>
      </c>
      <c r="F15" s="72">
        <f>VLOOKUP(B15,'Planilha Principal'!$B$9:$G$330,6,FALSE)</f>
        <v>0</v>
      </c>
      <c r="G15" s="72">
        <f>'2.1.7 - Inst. Elétrica'!G5</f>
        <v>0</v>
      </c>
    </row>
    <row r="16" spans="2:7" x14ac:dyDescent="0.2">
      <c r="B16" s="71" t="s">
        <v>573</v>
      </c>
      <c r="C16" s="71" t="s">
        <v>234</v>
      </c>
      <c r="D16" s="71"/>
      <c r="E16" s="72">
        <f t="shared" si="0"/>
        <v>0</v>
      </c>
      <c r="F16" s="72">
        <f>VLOOKUP(B16,'Planilha Principal'!$B$9:$G$330,6,FALSE)</f>
        <v>0</v>
      </c>
      <c r="G16" s="72">
        <f>'2.1.8 Inst. AC'!G5</f>
        <v>0</v>
      </c>
    </row>
    <row r="17" spans="2:7" x14ac:dyDescent="0.2">
      <c r="B17" s="71" t="s">
        <v>577</v>
      </c>
      <c r="C17" s="71" t="s">
        <v>578</v>
      </c>
      <c r="D17" s="71"/>
      <c r="E17" s="72">
        <f t="shared" si="0"/>
        <v>0</v>
      </c>
      <c r="F17" s="72">
        <f>VLOOKUP(B17,'Planilha Principal'!$B$9:$G$330,6,FALSE)</f>
        <v>0</v>
      </c>
      <c r="G17" s="72">
        <f>'2.1.9 - Inst. Segurança'!G5</f>
        <v>0</v>
      </c>
    </row>
    <row r="18" spans="2:7" x14ac:dyDescent="0.2">
      <c r="B18" s="71" t="s">
        <v>582</v>
      </c>
      <c r="C18" s="71" t="s">
        <v>583</v>
      </c>
      <c r="D18" s="71"/>
      <c r="E18" s="72">
        <f t="shared" si="0"/>
        <v>0</v>
      </c>
      <c r="F18" s="72">
        <f>VLOOKUP(B18,'Planilha Principal'!$B$9:$G$330,6,FALSE)</f>
        <v>0</v>
      </c>
      <c r="G18" s="72">
        <f>'2.1.10 - Bancadas'!G5</f>
        <v>0</v>
      </c>
    </row>
    <row r="19" spans="2:7" x14ac:dyDescent="0.2">
      <c r="B19" s="71" t="s">
        <v>584</v>
      </c>
      <c r="C19" s="71" t="s">
        <v>585</v>
      </c>
      <c r="D19" s="71"/>
      <c r="E19" s="72">
        <f t="shared" si="0"/>
        <v>0</v>
      </c>
      <c r="F19" s="72">
        <f>VLOOKUP(B19,'Planilha Principal'!$B$9:$G$330,6,FALSE)</f>
        <v>0</v>
      </c>
      <c r="G19" s="72">
        <f>'2.1.11 - Impermeabilização'!G5</f>
        <v>0</v>
      </c>
    </row>
    <row r="20" spans="2:7" x14ac:dyDescent="0.2">
      <c r="B20" s="71" t="s">
        <v>586</v>
      </c>
      <c r="C20" s="71" t="s">
        <v>587</v>
      </c>
      <c r="D20" s="71"/>
      <c r="E20" s="72">
        <f t="shared" si="0"/>
        <v>0</v>
      </c>
      <c r="F20" s="72">
        <f>VLOOKUP(B20,'Planilha Principal'!$B$9:$G$330,6,FALSE)</f>
        <v>0</v>
      </c>
      <c r="G20" s="72">
        <f>'2.1.12 - Rev. Internos'!G5</f>
        <v>0</v>
      </c>
    </row>
    <row r="21" spans="2:7" x14ac:dyDescent="0.2">
      <c r="B21" s="71" t="s">
        <v>588</v>
      </c>
      <c r="C21" s="71" t="s">
        <v>589</v>
      </c>
      <c r="D21" s="71"/>
      <c r="E21" s="72">
        <f t="shared" si="0"/>
        <v>0</v>
      </c>
      <c r="F21" s="72">
        <f>VLOOKUP(B21,'Planilha Principal'!$B$9:$G$330,6,FALSE)</f>
        <v>0</v>
      </c>
      <c r="G21" s="72">
        <f>'2.1.13 - Rev. Externos'!G5</f>
        <v>0</v>
      </c>
    </row>
    <row r="22" spans="2:7" x14ac:dyDescent="0.2">
      <c r="B22" s="71" t="s">
        <v>590</v>
      </c>
      <c r="C22" s="71" t="s">
        <v>591</v>
      </c>
      <c r="D22" s="71"/>
      <c r="E22" s="72">
        <f t="shared" si="0"/>
        <v>0</v>
      </c>
      <c r="F22" s="72">
        <f>VLOOKUP(B22,'Planilha Principal'!$B$9:$G$330,6,FALSE)</f>
        <v>0</v>
      </c>
      <c r="G22" s="72">
        <f>'2.1.14 - Restauração'!G5</f>
        <v>0</v>
      </c>
    </row>
    <row r="23" spans="2:7" x14ac:dyDescent="0.2">
      <c r="B23" s="71" t="s">
        <v>592</v>
      </c>
      <c r="C23" s="71" t="s">
        <v>593</v>
      </c>
      <c r="D23" s="71"/>
      <c r="E23" s="72">
        <f t="shared" si="0"/>
        <v>0</v>
      </c>
      <c r="F23" s="72">
        <f>VLOOKUP(B23,'Planilha Principal'!$B$9:$G$330,6,FALSE)</f>
        <v>0</v>
      </c>
      <c r="G23" s="72">
        <f>'2.1.15 - Rev. Acústico'!G5</f>
        <v>0</v>
      </c>
    </row>
    <row r="24" spans="2:7" x14ac:dyDescent="0.2">
      <c r="B24" s="71" t="s">
        <v>606</v>
      </c>
      <c r="C24" s="71" t="s">
        <v>607</v>
      </c>
      <c r="D24" s="71"/>
      <c r="E24" s="72">
        <f t="shared" si="0"/>
        <v>0</v>
      </c>
      <c r="F24" s="72">
        <f>VLOOKUP(B24,'Planilha Principal'!$B$9:$G$330,6,FALSE)</f>
        <v>0</v>
      </c>
      <c r="G24" s="72">
        <f>'2.1.16 - Esquadrias'!G5</f>
        <v>0</v>
      </c>
    </row>
    <row r="25" spans="2:7" x14ac:dyDescent="0.2">
      <c r="B25" s="71" t="s">
        <v>618</v>
      </c>
      <c r="C25" s="71" t="s">
        <v>619</v>
      </c>
      <c r="D25" s="71"/>
      <c r="E25" s="72">
        <f t="shared" si="0"/>
        <v>0</v>
      </c>
      <c r="F25" s="72">
        <f>VLOOKUP(B25,'Planilha Principal'!$B$9:$G$330,6,FALSE)</f>
        <v>0</v>
      </c>
      <c r="G25" s="72">
        <f>'2.1.17 - Pinturas'!G5</f>
        <v>0</v>
      </c>
    </row>
    <row r="26" spans="2:7" x14ac:dyDescent="0.2">
      <c r="B26" s="71" t="s">
        <v>620</v>
      </c>
      <c r="C26" s="71" t="s">
        <v>621</v>
      </c>
      <c r="D26" s="71"/>
      <c r="E26" s="72">
        <f t="shared" si="0"/>
        <v>0</v>
      </c>
      <c r="F26" s="72">
        <f>VLOOKUP(B26,'Planilha Principal'!$B$9:$G$330,6,FALSE)</f>
        <v>0</v>
      </c>
      <c r="G26" s="72">
        <f>'2.1.18 - Mobiliário'!G5</f>
        <v>0</v>
      </c>
    </row>
    <row r="27" spans="2:7" x14ac:dyDescent="0.2">
      <c r="B27" s="71" t="s">
        <v>622</v>
      </c>
      <c r="C27" s="71" t="s">
        <v>623</v>
      </c>
      <c r="D27" s="71"/>
      <c r="E27" s="72">
        <f t="shared" si="0"/>
        <v>0</v>
      </c>
      <c r="F27" s="72">
        <f>VLOOKUP(B27,'Planilha Principal'!$B$9:$G$330,6,FALSE)</f>
        <v>0</v>
      </c>
      <c r="G27" s="72">
        <f>'2.1.19 - Área Externa'!G5</f>
        <v>0</v>
      </c>
    </row>
    <row r="28" spans="2:7" x14ac:dyDescent="0.2">
      <c r="B28" s="71" t="s">
        <v>624</v>
      </c>
      <c r="C28" s="71" t="s">
        <v>671</v>
      </c>
      <c r="D28" s="71"/>
      <c r="E28" s="72">
        <f t="shared" si="0"/>
        <v>0</v>
      </c>
      <c r="F28" s="72">
        <f>VLOOKUP(B28,'Planilha Principal'!$B$9:$G$330,6,FALSE)</f>
        <v>0</v>
      </c>
      <c r="G28" s="72">
        <f>'2.1.20 - Comunicação Visual'!G5</f>
        <v>0</v>
      </c>
    </row>
    <row r="29" spans="2:7" x14ac:dyDescent="0.2">
      <c r="B29" s="73" t="s">
        <v>625</v>
      </c>
      <c r="C29" s="73" t="s">
        <v>626</v>
      </c>
      <c r="D29" s="73"/>
      <c r="E29" s="74">
        <f t="shared" si="0"/>
        <v>0</v>
      </c>
      <c r="F29" s="74">
        <f>VLOOKUP(B29,'Planilha Principal'!$B$9:$G$330,6,FALSE)</f>
        <v>0</v>
      </c>
      <c r="G29" s="74">
        <f>'2.1.21 - Limpeza'!G5</f>
        <v>0</v>
      </c>
    </row>
    <row r="30" spans="2:7" x14ac:dyDescent="0.2">
      <c r="B30" s="75"/>
      <c r="C30" s="75"/>
      <c r="D30" s="75"/>
      <c r="E30" s="76"/>
      <c r="F30" s="76"/>
      <c r="G30" s="76"/>
    </row>
    <row r="1029154" hidden="1" x14ac:dyDescent="0.2"/>
    <row r="1029155" hidden="1" x14ac:dyDescent="0.2"/>
    <row r="1029156" hidden="1" x14ac:dyDescent="0.2"/>
    <row r="1029157" hidden="1" x14ac:dyDescent="0.2"/>
    <row r="1029158" hidden="1" x14ac:dyDescent="0.2"/>
    <row r="1029159" hidden="1" x14ac:dyDescent="0.2"/>
    <row r="1029160" hidden="1" x14ac:dyDescent="0.2"/>
    <row r="1029161" hidden="1" x14ac:dyDescent="0.2"/>
    <row r="1029162" hidden="1" x14ac:dyDescent="0.2"/>
    <row r="1029163" hidden="1" x14ac:dyDescent="0.2"/>
    <row r="1029164" hidden="1" x14ac:dyDescent="0.2"/>
    <row r="1029165" hidden="1" x14ac:dyDescent="0.2"/>
    <row r="1029166" hidden="1" x14ac:dyDescent="0.2"/>
    <row r="1029167" hidden="1" x14ac:dyDescent="0.2"/>
    <row r="1029168" hidden="1" x14ac:dyDescent="0.2"/>
    <row r="1029169" hidden="1" x14ac:dyDescent="0.2"/>
    <row r="1029170" hidden="1" x14ac:dyDescent="0.2"/>
    <row r="1029171" hidden="1" x14ac:dyDescent="0.2"/>
    <row r="1029172" hidden="1" x14ac:dyDescent="0.2"/>
    <row r="1029173" hidden="1" x14ac:dyDescent="0.2"/>
    <row r="1029174" hidden="1" x14ac:dyDescent="0.2"/>
    <row r="1029175" hidden="1" x14ac:dyDescent="0.2"/>
    <row r="1029176" hidden="1" x14ac:dyDescent="0.2"/>
    <row r="1029177" hidden="1" x14ac:dyDescent="0.2"/>
    <row r="1029178" hidden="1" x14ac:dyDescent="0.2"/>
    <row r="1029179" hidden="1" x14ac:dyDescent="0.2"/>
    <row r="1029180" hidden="1" x14ac:dyDescent="0.2"/>
    <row r="1029181" hidden="1" x14ac:dyDescent="0.2"/>
    <row r="1029182" hidden="1" x14ac:dyDescent="0.2"/>
    <row r="1029183" hidden="1" x14ac:dyDescent="0.2"/>
    <row r="1029184" hidden="1" x14ac:dyDescent="0.2"/>
    <row r="1029185" hidden="1" x14ac:dyDescent="0.2"/>
    <row r="1029186" hidden="1" x14ac:dyDescent="0.2"/>
    <row r="1029187" hidden="1" x14ac:dyDescent="0.2"/>
    <row r="1029188" hidden="1" x14ac:dyDescent="0.2"/>
    <row r="1029189" hidden="1" x14ac:dyDescent="0.2"/>
    <row r="1029190" hidden="1" x14ac:dyDescent="0.2"/>
    <row r="1029191" hidden="1" x14ac:dyDescent="0.2"/>
    <row r="1029192" hidden="1" x14ac:dyDescent="0.2"/>
  </sheetData>
  <sheetProtection algorithmName="SHA-512" hashValue="M5bpwfLpkv/3JqngfOgea862FemLgsh/6AvSdIZ0LMXgCPch6vjonhpUzucGneTiaUeH+3NlMVNjFwoNGPICEA==" saltValue="EJ+P1eXJwuq2aKSFK4j9ig==" spinCount="100000" sheet="1" objects="1" scenarios="1"/>
  <dataValidations count="1">
    <dataValidation type="decimal" allowBlank="1" showInputMessage="1" showErrorMessage="1" errorTitle="IASPM" error="Inserir apenas número iguais ou maiores que zero!" sqref="F1:F3">
      <formula1>0</formula1>
      <formula2>1000000000</formula2>
    </dataValidation>
  </dataValidations>
  <pageMargins left="0.31496062992125984" right="0.35433070866141736" top="0.43307086614173229" bottom="0.39370078740157483" header="0.31496062992125984" footer="0.31496062992125984"/>
  <pageSetup paperSize="9" scale="75" orientation="landscape" horizontalDpi="0" verticalDpi="0" r:id="rId1"/>
  <headerFooter>
    <oddHeader>&amp;R&amp;8Página: &amp;P/&amp;N
&amp;F-&amp;A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6" sqref="C6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Principal'!C149)</f>
        <v>ITENS OMISSOS EM INSTALAÇÕES DE AR CONDICIONADO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1029</v>
      </c>
      <c r="C5" s="86" t="str">
        <f>CONCATENATE("OMISSOS EM ",'Planilha Principal'!C149)</f>
        <v>OMISSOS EM INSTALAÇÕES DE AR CONDICIONADO</v>
      </c>
      <c r="D5" s="87"/>
      <c r="E5" s="39"/>
      <c r="F5" s="39"/>
      <c r="G5" s="88">
        <f>SUM(G6:G55)</f>
        <v>0</v>
      </c>
    </row>
    <row r="6" spans="2:7" x14ac:dyDescent="0.2">
      <c r="B6" s="89" t="s">
        <v>1030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1031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1032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1033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1034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1035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1036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1037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1038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1039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1040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1041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1042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1043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1044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1045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1046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1047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1048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1049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1050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1051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1052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1053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1054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1055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1056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1057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1058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1059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1060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1061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1062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1063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1064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1065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1066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1067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1068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1069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1070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1071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1072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1073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1074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1075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1076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1077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1078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1079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7vNXglAD92/l/xjll2oYT0PTKM4n8PgfeN8PzSzY5A24d3H3sxPGOUb/xpxYz07Yt3QEoEwbQYy4EQZqAI3lHQ==" saltValue="cZue5TJSj1g0oJa1DOKR6g==" spinCount="100000" sheet="1" objects="1" scenarios="1"/>
  <conditionalFormatting sqref="C6:G55">
    <cfRule type="cellIs" dxfId="13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D11" sqref="D11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Principal'!C155)</f>
        <v>ITENS OMISSOS EM SISTEMA DE SEGURANÇA/ CFTV/ CENOTÉCNICA/VÍDEO CONFERÊNCIA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1080</v>
      </c>
      <c r="C5" s="86" t="str">
        <f>CONCATENATE("OMISSOS EM ",'Planilha Principal'!C155)</f>
        <v>OMISSOS EM SISTEMA DE SEGURANÇA/ CFTV/ CENOTÉCNICA/VÍDEO CONFERÊNCIA</v>
      </c>
      <c r="D5" s="87"/>
      <c r="E5" s="39"/>
      <c r="F5" s="39"/>
      <c r="G5" s="88">
        <f>SUM(G6:G55)</f>
        <v>0</v>
      </c>
    </row>
    <row r="6" spans="2:7" x14ac:dyDescent="0.2">
      <c r="B6" s="89" t="s">
        <v>1081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1082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1083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1084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1085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1086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1087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1088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1089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1090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1091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1092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1093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1094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1095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1096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1097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1098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1099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1100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1101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1102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1103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1104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1105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1106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1107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1108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1109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1110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1111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1112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1113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1114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1115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1116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1117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1118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1119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1120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1121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1122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1123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1124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1125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1126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1127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1128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1129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1130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2l+u2bHPTO8GmGbR+xIN7HJCG05tlUp2ovGcILPL6fGYkABr8Ii6pkA3ml4SpBg8Nj9ZkNG0SvXO91JvAMoHAQ==" saltValue="bzkS8CYgcWLmmzkN9I+BhA==" spinCount="100000" sheet="1" objects="1" scenarios="1"/>
  <conditionalFormatting sqref="C6:G55">
    <cfRule type="cellIs" dxfId="12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11" sqref="C11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Principal'!C171)</f>
        <v>ITENS OMISSOS EM BANCADAS E ESPELHOS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1131</v>
      </c>
      <c r="C5" s="86" t="str">
        <f>CONCATENATE("OMISSOS EM ",'Planilha Principal'!C171)</f>
        <v>OMISSOS EM BANCADAS E ESPELHOS</v>
      </c>
      <c r="D5" s="87"/>
      <c r="E5" s="39"/>
      <c r="F5" s="39"/>
      <c r="G5" s="88">
        <f>SUM(G6:G55)</f>
        <v>0</v>
      </c>
    </row>
    <row r="6" spans="2:7" x14ac:dyDescent="0.2">
      <c r="B6" s="89" t="s">
        <v>1132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1133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1134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1135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1136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1137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1138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1139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1140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1141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1142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1143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1144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1145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1146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1147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1148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1149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1150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1151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1152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1153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1154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1155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1156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1157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1158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1159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1160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1161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1162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1163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1164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1165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1166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1167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1168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1169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1170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1171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1172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1173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1174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1175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1176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1177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1178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1179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1180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1181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zb1NuY11ivDUZssvg1RZ+BMchQK047v3WonOSqCqJ21xd+QYH5E8JtNXNoIUMpYK+HrYatAQQYzmTYiKlvGxYQ==" saltValue="2el/BQMIRBpYjzqWXeoM0w==" spinCount="100000" sheet="1" objects="1" scenarios="1"/>
  <conditionalFormatting sqref="C6:G55">
    <cfRule type="cellIs" dxfId="11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10" sqref="C10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Principal'!C181)</f>
        <v>ITENS OMISSOS EM TRATAMENTO E IMPERMEABILIZAÇÕES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1185</v>
      </c>
      <c r="C5" s="86" t="str">
        <f>CONCATENATE("OMISSOS EM ",'Planilha Principal'!C181)</f>
        <v>OMISSOS EM TRATAMENTO E IMPERMEABILIZAÇÕES</v>
      </c>
      <c r="D5" s="87"/>
      <c r="E5" s="39"/>
      <c r="F5" s="39"/>
      <c r="G5" s="88">
        <f>SUM(G6:G55)</f>
        <v>0</v>
      </c>
    </row>
    <row r="6" spans="2:7" x14ac:dyDescent="0.2">
      <c r="B6" s="89" t="s">
        <v>1186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1187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1188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1189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1190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1191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1192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1193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1194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1195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1196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1197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1198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1199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1200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1201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1202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1203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1204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1205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1206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1207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1208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1209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1210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1211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1212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1213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1214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1215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1216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1217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1218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1219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1220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1221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1222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1223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1224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1225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1226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1227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1228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1229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1230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1231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1232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1233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1234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1235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Yzn5Z1UrcKEYbSvPUnsSDCzk3X7AfbLZJ538qh9T9cDbp2/D5SfxeBIWcoaOmfpn1DiEBFxpDFcTADnyUjhI4w==" saltValue="sIxBYEwKUXWjXo8Q3Y9Img==" spinCount="100000" sheet="1" objects="1" scenarios="1"/>
  <conditionalFormatting sqref="C6:G55">
    <cfRule type="cellIs" dxfId="10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11" sqref="C11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Resumo'!C20)</f>
        <v>ITENS OMISSOS EM REVESTIMENTOS INTERNOS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1236</v>
      </c>
      <c r="C5" s="86" t="str">
        <f>CONCATENATE("OMISSOS EM ",'Planilha Resumo'!C20)</f>
        <v>OMISSOS EM REVESTIMENTOS INTERNOS</v>
      </c>
      <c r="D5" s="87"/>
      <c r="E5" s="39"/>
      <c r="F5" s="39"/>
      <c r="G5" s="88">
        <f>SUM(G6:G55)</f>
        <v>0</v>
      </c>
    </row>
    <row r="6" spans="2:7" x14ac:dyDescent="0.2">
      <c r="B6" s="89" t="s">
        <v>1237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1238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1239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1240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1241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1242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1243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1244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1245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1246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1247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1248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1249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1250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1251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1252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1253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1254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1255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1256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1257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1258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1259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1260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1261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1262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1263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1264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1265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1266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1267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1268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1269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1270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1271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1272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1273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1274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1275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1276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1277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1278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1279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1280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1281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1282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1283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1284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1285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1286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0g9TffG5441Lr2xpojSeBB3/4bbf57VVRltnuYdf92/zqxojttJc+LVfDRRnXsG9AxjLd2R28b7qscJwlX92bA==" saltValue="MtMJB2/Zx0NlyhE+UC90QQ==" spinCount="100000" sheet="1" objects="1" scenarios="1"/>
  <conditionalFormatting sqref="C6:G55">
    <cfRule type="cellIs" dxfId="9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18" sqref="C18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Resumo'!C21)</f>
        <v>ITENS OMISSOS EM REVESTIMENTOS EXTERNOS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1287</v>
      </c>
      <c r="C5" s="86" t="str">
        <f>CONCATENATE("OMISSOS EM ",'Planilha Resumo'!C21)</f>
        <v>OMISSOS EM REVESTIMENTOS EXTERNOS</v>
      </c>
      <c r="D5" s="87"/>
      <c r="E5" s="39"/>
      <c r="F5" s="39"/>
      <c r="G5" s="88">
        <f>SUM(G6:G55)</f>
        <v>0</v>
      </c>
    </row>
    <row r="6" spans="2:7" x14ac:dyDescent="0.2">
      <c r="B6" s="89" t="s">
        <v>1288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1289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1290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1291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1292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1293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1294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1295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1296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1297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1298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1299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1300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1301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1302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1303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1304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1305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1306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1307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1308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1309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1310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1311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1312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1313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1314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1315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1316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1317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1318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1319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1320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1321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1322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1323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1324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1325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1326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1327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1328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1329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1330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1331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1332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1333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1334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1335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1336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1337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m7/K2WwkqQZ+OjhZClm0NVB5gcRLNitprT9zgmZgcJ5M694VYoRTbfmfQ7fW1HL1bVc+mH05bklb/Cyr70oosw==" saltValue="n9u9+IzTCwTNIhyCD6/40w==" spinCount="100000" sheet="1" objects="1" scenarios="1"/>
  <conditionalFormatting sqref="C6:G55">
    <cfRule type="cellIs" dxfId="8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13" sqref="C13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Resumo'!C22)</f>
        <v>ITENS OMISSOS EM RESTAURAÇÃO DE ORNATOS - MOLDES E REPRODUÇÕES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1338</v>
      </c>
      <c r="C5" s="86" t="str">
        <f>CONCATENATE("OMISSOS EM ",'Planilha Resumo'!C22)</f>
        <v>OMISSOS EM RESTAURAÇÃO DE ORNATOS - MOLDES E REPRODUÇÕES</v>
      </c>
      <c r="D5" s="87"/>
      <c r="E5" s="39"/>
      <c r="F5" s="39"/>
      <c r="G5" s="88">
        <f>SUM(G6:G55)</f>
        <v>0</v>
      </c>
    </row>
    <row r="6" spans="2:7" x14ac:dyDescent="0.2">
      <c r="B6" s="89" t="s">
        <v>1339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1340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1341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1342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1343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1344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1345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1346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1347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1348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1349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1350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1351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1352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1353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1354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1355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1356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1357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1358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1359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1360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1361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1362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1363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1364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1365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1366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1367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1368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1369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1370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1371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1372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1373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1374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1375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1376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1377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1378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1379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1380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1381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1382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1383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1384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1385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1386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1387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1388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4R6TQP0vhX2oxQS+bvgQ78In13hOcv8aNCU7CDfv2twtWf76qwQPRNuk3y34ZuTZqeB2h069WAIsFm7pKI4vjw==" saltValue="WlkQvrQ7xz9gDbC4XWCZPg==" spinCount="100000" sheet="1" objects="1" scenarios="1"/>
  <conditionalFormatting sqref="C6:G55">
    <cfRule type="cellIs" dxfId="7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21" sqref="C21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Resumo'!C23)</f>
        <v>ITENS OMISSOS EM REVESTIMENTOS ACÚSTICOS - PAREDES / FORROS / PISOS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1389</v>
      </c>
      <c r="C5" s="86" t="str">
        <f>CONCATENATE("OMISSOS EM ",'Planilha Resumo'!C23)</f>
        <v>OMISSOS EM REVESTIMENTOS ACÚSTICOS - PAREDES / FORROS / PISOS</v>
      </c>
      <c r="D5" s="87"/>
      <c r="E5" s="39"/>
      <c r="F5" s="39"/>
      <c r="G5" s="88">
        <f>SUM(G6:G55)</f>
        <v>0</v>
      </c>
    </row>
    <row r="6" spans="2:7" x14ac:dyDescent="0.2">
      <c r="B6" s="89" t="s">
        <v>1390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1391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1392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1393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1394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1395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1396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1397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1398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1399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1400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1401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1402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1403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1404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1405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1406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1407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1408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1409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1410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1411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1412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1413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1414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1415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1416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1417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1418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1419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1420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1421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1422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1423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1424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1425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1426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1427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1428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1429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1430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1431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1432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1433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1434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1435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1436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1437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1438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1439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6dDmwTGk3SxnBbWx1r2Q5G1l68Hs+Fkf0s/162tQiGRoLT1Nl++x37mnhkG5ZGejvVI+EcgnXqKVlf5QXx6VSg==" saltValue="t0okJ6wcU6lNRdwItIpoxA==" spinCount="100000" sheet="1" objects="1" scenarios="1"/>
  <conditionalFormatting sqref="C6:G55">
    <cfRule type="cellIs" dxfId="6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14" sqref="C14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Resumo'!C24)</f>
        <v>ITENS OMISSOS EM ESQUADRIAS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1440</v>
      </c>
      <c r="C5" s="86" t="str">
        <f>CONCATENATE("OMISSOS EM ",'Planilha Resumo'!C24)</f>
        <v>OMISSOS EM ESQUADRIAS</v>
      </c>
      <c r="D5" s="87"/>
      <c r="E5" s="39"/>
      <c r="F5" s="39"/>
      <c r="G5" s="88">
        <f>SUM(G6:G55)</f>
        <v>0</v>
      </c>
    </row>
    <row r="6" spans="2:7" x14ac:dyDescent="0.2">
      <c r="B6" s="89" t="s">
        <v>1441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1442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1443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1444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1445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1446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1447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1448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1449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1450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1451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1452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1453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1454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1455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1456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1457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1458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1459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1460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1461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1462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1463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1464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1465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1466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1467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1468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1469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1470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1471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1472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1473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1474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1475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1476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1477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1478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1479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1480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1481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1482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1483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1484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1485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1486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1487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1488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1489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1490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tBPBiLR2JfXIYb5dXVa6xj2OIhjLHAgqLpoGJqGG73dGWo7gyQu1daWhSE2GoHSQ3s0oJil6fimzIOk5oVc6FQ==" saltValue="1wp+yVYaw7GboNEWWzKGPA==" spinCount="100000" sheet="1" objects="1" scenarios="1"/>
  <conditionalFormatting sqref="C6:G55">
    <cfRule type="cellIs" dxfId="5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zoomScaleNormal="100" workbookViewId="0">
      <selection activeCell="C18" sqref="C18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Resumo'!C25)</f>
        <v>ITENS OMISSOS EM PINTURAS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1491</v>
      </c>
      <c r="C5" s="86" t="str">
        <f>CONCATENATE("OMISSOS EM ",'Planilha Resumo'!C25)</f>
        <v>OMISSOS EM PINTURAS</v>
      </c>
      <c r="D5" s="87"/>
      <c r="E5" s="39"/>
      <c r="F5" s="39"/>
      <c r="G5" s="88">
        <f>SUM(G6:G55)</f>
        <v>0</v>
      </c>
    </row>
    <row r="6" spans="2:7" x14ac:dyDescent="0.2">
      <c r="B6" s="89" t="s">
        <v>1492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1493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1494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1495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1496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1497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1498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1499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1500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1501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1502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1503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1504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1505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1506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1507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1508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1509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1510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1511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1512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1513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1514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1515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1516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1517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1518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1519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1520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1521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1522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1523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1524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1525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1526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1527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1528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1529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1530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1531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1532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1533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1534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1535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1536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1537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1538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1539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1540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1541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z72kSC6p7CA0YgoE64nYS6ap6QWGnQcnjItHKeDFFSXjtlQ1Z1qO5X4YP+aOlENOBN1kQzclZQykkNQsFTfcfg==" saltValue="dqLFkwnxqIamGyJTM3IPMA==" spinCount="100000" sheet="1" objects="1" scenarios="1"/>
  <conditionalFormatting sqref="C6:G55">
    <cfRule type="cellIs" dxfId="4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U1029509"/>
  <sheetViews>
    <sheetView showGridLines="0" zoomScale="115" zoomScaleNormal="115" workbookViewId="0">
      <selection activeCell="F10" sqref="F10"/>
    </sheetView>
  </sheetViews>
  <sheetFormatPr defaultColWidth="0" defaultRowHeight="12" outlineLevelRow="2" x14ac:dyDescent="0.2"/>
  <cols>
    <col min="1" max="1" width="2.5703125" style="1" customWidth="1"/>
    <col min="2" max="2" width="9.85546875" style="1" customWidth="1"/>
    <col min="3" max="3" width="81.7109375" style="1" customWidth="1"/>
    <col min="4" max="4" width="6.5703125" style="1" customWidth="1"/>
    <col min="5" max="5" width="9.5703125" style="9" customWidth="1"/>
    <col min="6" max="6" width="10.28515625" style="30" customWidth="1"/>
    <col min="7" max="7" width="12.85546875" style="9" customWidth="1"/>
    <col min="8" max="8" width="2" style="1" customWidth="1"/>
    <col min="9" max="213" width="9.140625" style="1" hidden="1" customWidth="1"/>
    <col min="214" max="214" width="3.5703125" style="1" hidden="1" customWidth="1"/>
    <col min="215" max="243" width="9.140625" style="1" hidden="1" customWidth="1"/>
    <col min="244" max="244" width="8.7109375" style="1" hidden="1" customWidth="1"/>
    <col min="245" max="250" width="9.140625" style="1" hidden="1" customWidth="1"/>
    <col min="251" max="251" width="1.85546875" style="1" hidden="1" customWidth="1"/>
    <col min="252" max="287" width="9.140625" style="1" hidden="1" customWidth="1"/>
    <col min="288" max="288" width="2" style="1" hidden="1" customWidth="1"/>
    <col min="289" max="324" width="9.140625" style="1" hidden="1" customWidth="1"/>
    <col min="325" max="325" width="1.85546875" style="1" hidden="1" customWidth="1"/>
    <col min="326" max="361" width="9.140625" style="1" hidden="1" customWidth="1"/>
    <col min="362" max="16032" width="0" style="1" hidden="1"/>
    <col min="16033" max="16237" width="9.140625" style="1" hidden="1"/>
    <col min="16238" max="16238" width="3.5703125" style="1" hidden="1"/>
    <col min="16239" max="16267" width="9.140625" style="1" hidden="1"/>
    <col min="16268" max="16268" width="8.7109375" style="1" hidden="1"/>
    <col min="16269" max="16274" width="9.140625" style="1" hidden="1"/>
    <col min="16275" max="16275" width="1.85546875" style="1" hidden="1"/>
    <col min="16276" max="16311" width="9.140625" style="1" hidden="1"/>
    <col min="16312" max="16312" width="2" style="1" hidden="1"/>
    <col min="16313" max="16348" width="9.140625" style="1" hidden="1"/>
    <col min="16349" max="16349" width="1.85546875" style="1" hidden="1"/>
    <col min="16350" max="16384" width="9.140625" style="1" hidden="1"/>
  </cols>
  <sheetData>
    <row r="1" spans="2:7" ht="23.25" x14ac:dyDescent="0.2">
      <c r="B1" s="55" t="s">
        <v>1746</v>
      </c>
    </row>
    <row r="2" spans="2:7" ht="11.25" customHeight="1" x14ac:dyDescent="0.2">
      <c r="B2" s="56" t="s">
        <v>1747</v>
      </c>
    </row>
    <row r="3" spans="2:7" ht="11.25" customHeight="1" x14ac:dyDescent="0.2">
      <c r="B3" s="56" t="s">
        <v>1748</v>
      </c>
    </row>
    <row r="4" spans="2:7" ht="6" customHeight="1" x14ac:dyDescent="0.2">
      <c r="F4" s="36"/>
    </row>
    <row r="5" spans="2:7" x14ac:dyDescent="0.2">
      <c r="B5" s="17" t="s">
        <v>0</v>
      </c>
      <c r="C5" s="17" t="s">
        <v>1</v>
      </c>
      <c r="D5" s="18" t="s">
        <v>531</v>
      </c>
      <c r="E5" s="19" t="s">
        <v>532</v>
      </c>
      <c r="F5" s="37" t="s">
        <v>533</v>
      </c>
      <c r="G5" s="19" t="s">
        <v>528</v>
      </c>
    </row>
    <row r="6" spans="2:7" ht="3.75" customHeight="1" x14ac:dyDescent="0.2">
      <c r="B6" s="20"/>
      <c r="C6" s="20"/>
      <c r="D6" s="21"/>
      <c r="E6" s="22"/>
      <c r="F6" s="38"/>
      <c r="G6" s="22"/>
    </row>
    <row r="7" spans="2:7" x14ac:dyDescent="0.2">
      <c r="B7" s="26" t="s">
        <v>525</v>
      </c>
      <c r="C7" s="50" t="s">
        <v>662</v>
      </c>
      <c r="D7" s="27"/>
      <c r="E7" s="28"/>
      <c r="F7" s="39"/>
      <c r="G7" s="29"/>
    </row>
    <row r="8" spans="2:7" x14ac:dyDescent="0.2">
      <c r="B8" s="23" t="s">
        <v>2</v>
      </c>
      <c r="C8" s="23" t="s">
        <v>3</v>
      </c>
      <c r="D8" s="23"/>
      <c r="E8" s="24"/>
      <c r="F8" s="31"/>
      <c r="G8" s="25">
        <f>G9</f>
        <v>0</v>
      </c>
    </row>
    <row r="9" spans="2:7" x14ac:dyDescent="0.2">
      <c r="B9" s="11" t="s">
        <v>526</v>
      </c>
      <c r="C9" s="11" t="s">
        <v>527</v>
      </c>
      <c r="D9" s="11"/>
      <c r="E9" s="12"/>
      <c r="F9" s="32"/>
      <c r="G9" s="13">
        <f>SUM(G10:G28)</f>
        <v>0</v>
      </c>
    </row>
    <row r="10" spans="2:7" ht="24" outlineLevel="1" x14ac:dyDescent="0.2">
      <c r="B10" s="6" t="s">
        <v>4</v>
      </c>
      <c r="C10" s="3" t="s">
        <v>5</v>
      </c>
      <c r="D10" s="2" t="s">
        <v>520</v>
      </c>
      <c r="E10" s="10">
        <v>146.63999999999999</v>
      </c>
      <c r="F10" s="33" t="s">
        <v>534</v>
      </c>
      <c r="G10" s="10" t="str">
        <f>IFERROR(ROUND(E10*F10,2),"-")</f>
        <v>-</v>
      </c>
    </row>
    <row r="11" spans="2:7" ht="24" outlineLevel="1" x14ac:dyDescent="0.2">
      <c r="B11" s="6" t="s">
        <v>6</v>
      </c>
      <c r="C11" s="3" t="s">
        <v>7</v>
      </c>
      <c r="D11" s="2" t="s">
        <v>520</v>
      </c>
      <c r="E11" s="10">
        <v>672.4</v>
      </c>
      <c r="F11" s="33" t="s">
        <v>534</v>
      </c>
      <c r="G11" s="10" t="str">
        <f t="shared" ref="G11:G28" si="0">IFERROR(ROUND(E11*F11,2),"-")</f>
        <v>-</v>
      </c>
    </row>
    <row r="12" spans="2:7" ht="24" outlineLevel="1" x14ac:dyDescent="0.2">
      <c r="B12" s="6" t="s">
        <v>8</v>
      </c>
      <c r="C12" s="3" t="s">
        <v>9</v>
      </c>
      <c r="D12" s="2" t="s">
        <v>520</v>
      </c>
      <c r="E12" s="10">
        <v>208.44</v>
      </c>
      <c r="F12" s="33" t="s">
        <v>534</v>
      </c>
      <c r="G12" s="10" t="str">
        <f t="shared" si="0"/>
        <v>-</v>
      </c>
    </row>
    <row r="13" spans="2:7" outlineLevel="1" x14ac:dyDescent="0.2">
      <c r="B13" s="6" t="s">
        <v>10</v>
      </c>
      <c r="C13" s="6" t="s">
        <v>11</v>
      </c>
      <c r="D13" s="2" t="s">
        <v>12</v>
      </c>
      <c r="E13" s="10">
        <v>1</v>
      </c>
      <c r="F13" s="33" t="s">
        <v>534</v>
      </c>
      <c r="G13" s="10" t="str">
        <f t="shared" si="0"/>
        <v>-</v>
      </c>
    </row>
    <row r="14" spans="2:7" outlineLevel="1" x14ac:dyDescent="0.2">
      <c r="B14" s="6" t="s">
        <v>13</v>
      </c>
      <c r="C14" s="6" t="s">
        <v>14</v>
      </c>
      <c r="D14" s="2" t="s">
        <v>521</v>
      </c>
      <c r="E14" s="10">
        <v>4.1100000000000003</v>
      </c>
      <c r="F14" s="33" t="s">
        <v>534</v>
      </c>
      <c r="G14" s="10" t="str">
        <f t="shared" si="0"/>
        <v>-</v>
      </c>
    </row>
    <row r="15" spans="2:7" outlineLevel="1" x14ac:dyDescent="0.2">
      <c r="B15" s="6" t="s">
        <v>16</v>
      </c>
      <c r="C15" s="6" t="s">
        <v>17</v>
      </c>
      <c r="D15" s="2" t="s">
        <v>520</v>
      </c>
      <c r="E15" s="10">
        <v>13.68</v>
      </c>
      <c r="F15" s="33" t="s">
        <v>534</v>
      </c>
      <c r="G15" s="10" t="str">
        <f t="shared" si="0"/>
        <v>-</v>
      </c>
    </row>
    <row r="16" spans="2:7" outlineLevel="1" x14ac:dyDescent="0.2">
      <c r="B16" s="6" t="s">
        <v>18</v>
      </c>
      <c r="C16" s="6" t="s">
        <v>19</v>
      </c>
      <c r="D16" s="2" t="s">
        <v>520</v>
      </c>
      <c r="E16" s="10">
        <v>36.9</v>
      </c>
      <c r="F16" s="33" t="s">
        <v>534</v>
      </c>
      <c r="G16" s="10" t="str">
        <f t="shared" si="0"/>
        <v>-</v>
      </c>
    </row>
    <row r="17" spans="2:7" outlineLevel="1" x14ac:dyDescent="0.2">
      <c r="B17" s="6" t="s">
        <v>20</v>
      </c>
      <c r="C17" s="6" t="s">
        <v>21</v>
      </c>
      <c r="D17" s="2" t="s">
        <v>520</v>
      </c>
      <c r="E17" s="10">
        <v>13.68</v>
      </c>
      <c r="F17" s="33" t="s">
        <v>534</v>
      </c>
      <c r="G17" s="10" t="str">
        <f t="shared" si="0"/>
        <v>-</v>
      </c>
    </row>
    <row r="18" spans="2:7" outlineLevel="1" x14ac:dyDescent="0.2">
      <c r="B18" s="6" t="s">
        <v>23</v>
      </c>
      <c r="C18" s="6" t="s">
        <v>24</v>
      </c>
      <c r="D18" s="8" t="s">
        <v>522</v>
      </c>
      <c r="E18" s="10">
        <v>6</v>
      </c>
      <c r="F18" s="33" t="s">
        <v>534</v>
      </c>
      <c r="G18" s="10" t="str">
        <f t="shared" si="0"/>
        <v>-</v>
      </c>
    </row>
    <row r="19" spans="2:7" outlineLevel="1" x14ac:dyDescent="0.2">
      <c r="B19" s="6" t="s">
        <v>26</v>
      </c>
      <c r="C19" s="6" t="s">
        <v>27</v>
      </c>
      <c r="D19" s="2" t="s">
        <v>12</v>
      </c>
      <c r="E19" s="10">
        <v>1</v>
      </c>
      <c r="F19" s="33" t="s">
        <v>534</v>
      </c>
      <c r="G19" s="10" t="str">
        <f t="shared" si="0"/>
        <v>-</v>
      </c>
    </row>
    <row r="20" spans="2:7" ht="24" outlineLevel="1" x14ac:dyDescent="0.2">
      <c r="B20" s="6" t="s">
        <v>28</v>
      </c>
      <c r="C20" s="3" t="s">
        <v>29</v>
      </c>
      <c r="D20" s="2" t="s">
        <v>521</v>
      </c>
      <c r="E20" s="10">
        <v>27.36</v>
      </c>
      <c r="F20" s="33" t="s">
        <v>534</v>
      </c>
      <c r="G20" s="10" t="str">
        <f t="shared" si="0"/>
        <v>-</v>
      </c>
    </row>
    <row r="21" spans="2:7" outlineLevel="1" x14ac:dyDescent="0.2">
      <c r="B21" s="6" t="s">
        <v>30</v>
      </c>
      <c r="C21" s="6" t="s">
        <v>31</v>
      </c>
      <c r="D21" s="2" t="s">
        <v>520</v>
      </c>
      <c r="E21" s="10">
        <v>189.46</v>
      </c>
      <c r="F21" s="33" t="s">
        <v>534</v>
      </c>
      <c r="G21" s="10" t="str">
        <f t="shared" si="0"/>
        <v>-</v>
      </c>
    </row>
    <row r="22" spans="2:7" outlineLevel="1" x14ac:dyDescent="0.2">
      <c r="B22" s="6" t="s">
        <v>32</v>
      </c>
      <c r="C22" s="6" t="s">
        <v>33</v>
      </c>
      <c r="D22" s="2" t="s">
        <v>522</v>
      </c>
      <c r="E22" s="10">
        <v>10</v>
      </c>
      <c r="F22" s="33" t="s">
        <v>534</v>
      </c>
      <c r="G22" s="10" t="str">
        <f t="shared" si="0"/>
        <v>-</v>
      </c>
    </row>
    <row r="23" spans="2:7" outlineLevel="1" x14ac:dyDescent="0.2">
      <c r="B23" s="6" t="s">
        <v>34</v>
      </c>
      <c r="C23" s="6" t="s">
        <v>35</v>
      </c>
      <c r="D23" s="2" t="s">
        <v>12</v>
      </c>
      <c r="E23" s="10">
        <v>1</v>
      </c>
      <c r="F23" s="33" t="s">
        <v>534</v>
      </c>
      <c r="G23" s="10" t="str">
        <f t="shared" si="0"/>
        <v>-</v>
      </c>
    </row>
    <row r="24" spans="2:7" outlineLevel="1" x14ac:dyDescent="0.2">
      <c r="B24" s="6" t="s">
        <v>36</v>
      </c>
      <c r="C24" s="6" t="s">
        <v>37</v>
      </c>
      <c r="D24" s="2" t="s">
        <v>520</v>
      </c>
      <c r="E24" s="10">
        <v>16.38</v>
      </c>
      <c r="F24" s="33" t="s">
        <v>534</v>
      </c>
      <c r="G24" s="10" t="str">
        <f t="shared" si="0"/>
        <v>-</v>
      </c>
    </row>
    <row r="25" spans="2:7" outlineLevel="1" x14ac:dyDescent="0.2">
      <c r="B25" s="6" t="s">
        <v>38</v>
      </c>
      <c r="C25" s="6" t="s">
        <v>39</v>
      </c>
      <c r="D25" s="2" t="s">
        <v>523</v>
      </c>
      <c r="E25" s="10">
        <v>52.6</v>
      </c>
      <c r="F25" s="33" t="s">
        <v>534</v>
      </c>
      <c r="G25" s="10" t="str">
        <f t="shared" si="0"/>
        <v>-</v>
      </c>
    </row>
    <row r="26" spans="2:7" ht="24" outlineLevel="1" x14ac:dyDescent="0.2">
      <c r="B26" s="6" t="s">
        <v>41</v>
      </c>
      <c r="C26" s="3" t="s">
        <v>42</v>
      </c>
      <c r="D26" s="2" t="s">
        <v>12</v>
      </c>
      <c r="E26" s="10">
        <v>1</v>
      </c>
      <c r="F26" s="33" t="s">
        <v>534</v>
      </c>
      <c r="G26" s="10" t="str">
        <f t="shared" si="0"/>
        <v>-</v>
      </c>
    </row>
    <row r="27" spans="2:7" outlineLevel="1" x14ac:dyDescent="0.2">
      <c r="B27" s="6" t="s">
        <v>44</v>
      </c>
      <c r="C27" s="6" t="s">
        <v>45</v>
      </c>
      <c r="D27" s="2" t="s">
        <v>520</v>
      </c>
      <c r="E27" s="10">
        <v>500</v>
      </c>
      <c r="F27" s="33" t="s">
        <v>534</v>
      </c>
      <c r="G27" s="10" t="str">
        <f t="shared" si="0"/>
        <v>-</v>
      </c>
    </row>
    <row r="28" spans="2:7" outlineLevel="1" x14ac:dyDescent="0.2">
      <c r="B28" s="6" t="s">
        <v>46</v>
      </c>
      <c r="C28" s="6" t="s">
        <v>47</v>
      </c>
      <c r="D28" s="2" t="s">
        <v>12</v>
      </c>
      <c r="E28" s="10">
        <v>1</v>
      </c>
      <c r="F28" s="33" t="s">
        <v>534</v>
      </c>
      <c r="G28" s="10" t="str">
        <f t="shared" si="0"/>
        <v>-</v>
      </c>
    </row>
    <row r="29" spans="2:7" x14ac:dyDescent="0.2">
      <c r="B29" s="11" t="s">
        <v>536</v>
      </c>
      <c r="C29" s="11" t="s">
        <v>537</v>
      </c>
      <c r="D29" s="11"/>
      <c r="E29" s="12"/>
      <c r="F29" s="32"/>
      <c r="G29" s="13">
        <f>SUM(G30,G38)</f>
        <v>0</v>
      </c>
    </row>
    <row r="30" spans="2:7" outlineLevel="1" x14ac:dyDescent="0.2">
      <c r="B30" s="14" t="s">
        <v>529</v>
      </c>
      <c r="C30" s="14" t="s">
        <v>530</v>
      </c>
      <c r="D30" s="14"/>
      <c r="E30" s="15"/>
      <c r="F30" s="34"/>
      <c r="G30" s="16">
        <f>SUM(G31:G37)</f>
        <v>0</v>
      </c>
    </row>
    <row r="31" spans="2:7" ht="24" outlineLevel="2" x14ac:dyDescent="0.2">
      <c r="B31" s="6" t="s">
        <v>48</v>
      </c>
      <c r="C31" s="3" t="s">
        <v>49</v>
      </c>
      <c r="D31" s="2" t="s">
        <v>521</v>
      </c>
      <c r="E31" s="10">
        <v>78.81</v>
      </c>
      <c r="F31" s="33" t="s">
        <v>534</v>
      </c>
      <c r="G31" s="10" t="str">
        <f t="shared" ref="G31:G37" si="1">IFERROR(ROUND(E31*F31,2),"-")</f>
        <v>-</v>
      </c>
    </row>
    <row r="32" spans="2:7" outlineLevel="2" x14ac:dyDescent="0.2">
      <c r="B32" s="6" t="s">
        <v>50</v>
      </c>
      <c r="C32" s="6" t="s">
        <v>51</v>
      </c>
      <c r="D32" s="2" t="s">
        <v>520</v>
      </c>
      <c r="E32" s="10">
        <v>148.5</v>
      </c>
      <c r="F32" s="33" t="s">
        <v>534</v>
      </c>
      <c r="G32" s="10" t="str">
        <f t="shared" si="1"/>
        <v>-</v>
      </c>
    </row>
    <row r="33" spans="2:7" ht="24" outlineLevel="2" x14ac:dyDescent="0.2">
      <c r="B33" s="6" t="s">
        <v>52</v>
      </c>
      <c r="C33" s="3" t="s">
        <v>53</v>
      </c>
      <c r="D33" s="2" t="s">
        <v>524</v>
      </c>
      <c r="E33" s="10">
        <v>9304.39</v>
      </c>
      <c r="F33" s="33" t="s">
        <v>534</v>
      </c>
      <c r="G33" s="10" t="str">
        <f t="shared" si="1"/>
        <v>-</v>
      </c>
    </row>
    <row r="34" spans="2:7" outlineLevel="2" x14ac:dyDescent="0.2">
      <c r="B34" s="6" t="s">
        <v>55</v>
      </c>
      <c r="C34" s="6" t="s">
        <v>56</v>
      </c>
      <c r="D34" s="2" t="s">
        <v>15</v>
      </c>
      <c r="E34" s="10">
        <v>370.72</v>
      </c>
      <c r="F34" s="33" t="s">
        <v>534</v>
      </c>
      <c r="G34" s="10" t="str">
        <f t="shared" si="1"/>
        <v>-</v>
      </c>
    </row>
    <row r="35" spans="2:7" outlineLevel="2" x14ac:dyDescent="0.2">
      <c r="B35" s="6" t="s">
        <v>57</v>
      </c>
      <c r="C35" s="6" t="s">
        <v>58</v>
      </c>
      <c r="D35" s="2" t="s">
        <v>15</v>
      </c>
      <c r="E35" s="10">
        <v>12.36</v>
      </c>
      <c r="F35" s="33" t="s">
        <v>534</v>
      </c>
      <c r="G35" s="10" t="str">
        <f t="shared" si="1"/>
        <v>-</v>
      </c>
    </row>
    <row r="36" spans="2:7" outlineLevel="2" x14ac:dyDescent="0.2">
      <c r="B36" s="6" t="s">
        <v>59</v>
      </c>
      <c r="C36" s="6" t="s">
        <v>60</v>
      </c>
      <c r="D36" s="2" t="s">
        <v>15</v>
      </c>
      <c r="E36" s="10">
        <v>315.72000000000003</v>
      </c>
      <c r="F36" s="33" t="s">
        <v>534</v>
      </c>
      <c r="G36" s="10" t="str">
        <f t="shared" si="1"/>
        <v>-</v>
      </c>
    </row>
    <row r="37" spans="2:7" outlineLevel="2" x14ac:dyDescent="0.2">
      <c r="B37" s="6" t="s">
        <v>61</v>
      </c>
      <c r="C37" s="6" t="s">
        <v>62</v>
      </c>
      <c r="D37" s="2" t="s">
        <v>63</v>
      </c>
      <c r="E37" s="10">
        <v>88</v>
      </c>
      <c r="F37" s="33" t="s">
        <v>534</v>
      </c>
      <c r="G37" s="10" t="str">
        <f t="shared" si="1"/>
        <v>-</v>
      </c>
    </row>
    <row r="38" spans="2:7" outlineLevel="1" x14ac:dyDescent="0.2">
      <c r="B38" s="14" t="s">
        <v>627</v>
      </c>
      <c r="C38" s="14" t="s">
        <v>538</v>
      </c>
      <c r="D38" s="14"/>
      <c r="E38" s="15"/>
      <c r="F38" s="34"/>
      <c r="G38" s="16">
        <f>SUM(G39)</f>
        <v>0</v>
      </c>
    </row>
    <row r="39" spans="2:7" outlineLevel="1" x14ac:dyDescent="0.2">
      <c r="B39" s="6" t="s">
        <v>628</v>
      </c>
      <c r="C39" s="6" t="s">
        <v>64</v>
      </c>
      <c r="D39" s="2" t="s">
        <v>43</v>
      </c>
      <c r="E39" s="10">
        <v>1</v>
      </c>
      <c r="F39" s="33" t="s">
        <v>534</v>
      </c>
      <c r="G39" s="10" t="str">
        <f t="shared" ref="G39" si="2">IFERROR(ROUND(E39*F39,2),"-")</f>
        <v>-</v>
      </c>
    </row>
    <row r="40" spans="2:7" x14ac:dyDescent="0.2">
      <c r="B40" s="11" t="s">
        <v>539</v>
      </c>
      <c r="C40" s="11" t="s">
        <v>540</v>
      </c>
      <c r="D40" s="11"/>
      <c r="E40" s="12"/>
      <c r="F40" s="32"/>
      <c r="G40" s="13">
        <f>SUM(G41,G46,G51,G56,G60,G64)</f>
        <v>0</v>
      </c>
    </row>
    <row r="41" spans="2:7" outlineLevel="1" x14ac:dyDescent="0.2">
      <c r="B41" s="14" t="s">
        <v>541</v>
      </c>
      <c r="C41" s="14" t="s">
        <v>542</v>
      </c>
      <c r="D41" s="14"/>
      <c r="E41" s="15"/>
      <c r="F41" s="34"/>
      <c r="G41" s="16">
        <f>SUM(G42:G45)</f>
        <v>0</v>
      </c>
    </row>
    <row r="42" spans="2:7" ht="24" outlineLevel="2" x14ac:dyDescent="0.2">
      <c r="B42" s="6" t="s">
        <v>65</v>
      </c>
      <c r="C42" s="3" t="s">
        <v>49</v>
      </c>
      <c r="D42" s="2" t="s">
        <v>15</v>
      </c>
      <c r="E42" s="10">
        <v>107.37</v>
      </c>
      <c r="F42" s="33" t="s">
        <v>534</v>
      </c>
      <c r="G42" s="10" t="str">
        <f t="shared" ref="G42:G45" si="3">IFERROR(ROUND(E42*F42,2),"-")</f>
        <v>-</v>
      </c>
    </row>
    <row r="43" spans="2:7" ht="36" outlineLevel="2" x14ac:dyDescent="0.2">
      <c r="B43" s="6" t="s">
        <v>66</v>
      </c>
      <c r="C43" s="3" t="s">
        <v>67</v>
      </c>
      <c r="D43" s="2" t="s">
        <v>22</v>
      </c>
      <c r="E43" s="10">
        <v>1431.01</v>
      </c>
      <c r="F43" s="33" t="s">
        <v>534</v>
      </c>
      <c r="G43" s="10" t="str">
        <f t="shared" si="3"/>
        <v>-</v>
      </c>
    </row>
    <row r="44" spans="2:7" outlineLevel="2" x14ac:dyDescent="0.2">
      <c r="B44" s="6" t="s">
        <v>68</v>
      </c>
      <c r="C44" s="6" t="s">
        <v>69</v>
      </c>
      <c r="D44" s="2" t="s">
        <v>54</v>
      </c>
      <c r="E44" s="10">
        <v>3937.28</v>
      </c>
      <c r="F44" s="33" t="s">
        <v>534</v>
      </c>
      <c r="G44" s="10" t="str">
        <f t="shared" si="3"/>
        <v>-</v>
      </c>
    </row>
    <row r="45" spans="2:7" ht="24" outlineLevel="2" x14ac:dyDescent="0.2">
      <c r="B45" s="6" t="s">
        <v>70</v>
      </c>
      <c r="C45" s="3" t="s">
        <v>71</v>
      </c>
      <c r="D45" s="2" t="s">
        <v>54</v>
      </c>
      <c r="E45" s="10">
        <v>739.2</v>
      </c>
      <c r="F45" s="33" t="s">
        <v>534</v>
      </c>
      <c r="G45" s="10" t="str">
        <f t="shared" si="3"/>
        <v>-</v>
      </c>
    </row>
    <row r="46" spans="2:7" outlineLevel="1" x14ac:dyDescent="0.2">
      <c r="B46" s="14" t="s">
        <v>543</v>
      </c>
      <c r="C46" s="14" t="s">
        <v>544</v>
      </c>
      <c r="D46" s="14"/>
      <c r="E46" s="15"/>
      <c r="F46" s="34"/>
      <c r="G46" s="16">
        <f>SUM(G47:G50)</f>
        <v>0</v>
      </c>
    </row>
    <row r="47" spans="2:7" ht="24" outlineLevel="2" x14ac:dyDescent="0.2">
      <c r="B47" s="6" t="s">
        <v>72</v>
      </c>
      <c r="C47" s="3" t="s">
        <v>49</v>
      </c>
      <c r="D47" s="2" t="s">
        <v>15</v>
      </c>
      <c r="E47" s="10">
        <v>70.489999999999995</v>
      </c>
      <c r="F47" s="33" t="s">
        <v>534</v>
      </c>
      <c r="G47" s="10" t="str">
        <f t="shared" ref="G47:G50" si="4">IFERROR(ROUND(E47*F47,2),"-")</f>
        <v>-</v>
      </c>
    </row>
    <row r="48" spans="2:7" ht="36" outlineLevel="2" x14ac:dyDescent="0.2">
      <c r="B48" s="6" t="s">
        <v>73</v>
      </c>
      <c r="C48" s="3" t="s">
        <v>74</v>
      </c>
      <c r="D48" s="2" t="s">
        <v>22</v>
      </c>
      <c r="E48" s="10">
        <v>379.29</v>
      </c>
      <c r="F48" s="33" t="s">
        <v>534</v>
      </c>
      <c r="G48" s="10" t="str">
        <f t="shared" si="4"/>
        <v>-</v>
      </c>
    </row>
    <row r="49" spans="2:7" ht="24" outlineLevel="2" x14ac:dyDescent="0.2">
      <c r="B49" s="6" t="s">
        <v>75</v>
      </c>
      <c r="C49" s="3" t="s">
        <v>53</v>
      </c>
      <c r="D49" s="2" t="s">
        <v>54</v>
      </c>
      <c r="E49" s="10">
        <v>1371.37</v>
      </c>
      <c r="F49" s="33" t="s">
        <v>534</v>
      </c>
      <c r="G49" s="10" t="str">
        <f t="shared" si="4"/>
        <v>-</v>
      </c>
    </row>
    <row r="50" spans="2:7" ht="24" outlineLevel="2" x14ac:dyDescent="0.2">
      <c r="B50" s="6" t="s">
        <v>76</v>
      </c>
      <c r="C50" s="3" t="s">
        <v>663</v>
      </c>
      <c r="D50" s="2" t="s">
        <v>15</v>
      </c>
      <c r="E50" s="10">
        <v>800</v>
      </c>
      <c r="F50" s="33" t="s">
        <v>534</v>
      </c>
      <c r="G50" s="10" t="str">
        <f t="shared" si="4"/>
        <v>-</v>
      </c>
    </row>
    <row r="51" spans="2:7" outlineLevel="1" x14ac:dyDescent="0.2">
      <c r="B51" s="14" t="s">
        <v>545</v>
      </c>
      <c r="C51" s="14" t="s">
        <v>546</v>
      </c>
      <c r="D51" s="14"/>
      <c r="E51" s="15"/>
      <c r="F51" s="34"/>
      <c r="G51" s="16">
        <f>SUM(G52:G55)</f>
        <v>0</v>
      </c>
    </row>
    <row r="52" spans="2:7" ht="24" outlineLevel="2" x14ac:dyDescent="0.2">
      <c r="B52" s="6" t="s">
        <v>77</v>
      </c>
      <c r="C52" s="3" t="s">
        <v>49</v>
      </c>
      <c r="D52" s="2" t="s">
        <v>15</v>
      </c>
      <c r="E52" s="10">
        <v>119.67</v>
      </c>
      <c r="F52" s="33" t="s">
        <v>534</v>
      </c>
      <c r="G52" s="10" t="str">
        <f t="shared" ref="G52:G55" si="5">IFERROR(ROUND(E52*F52,2),"-")</f>
        <v>-</v>
      </c>
    </row>
    <row r="53" spans="2:7" ht="36" outlineLevel="2" x14ac:dyDescent="0.2">
      <c r="B53" s="6" t="s">
        <v>78</v>
      </c>
      <c r="C53" s="3" t="s">
        <v>79</v>
      </c>
      <c r="D53" s="2" t="s">
        <v>22</v>
      </c>
      <c r="E53" s="10">
        <v>764.06</v>
      </c>
      <c r="F53" s="33" t="s">
        <v>534</v>
      </c>
      <c r="G53" s="10" t="str">
        <f t="shared" si="5"/>
        <v>-</v>
      </c>
    </row>
    <row r="54" spans="2:7" ht="24" outlineLevel="2" x14ac:dyDescent="0.2">
      <c r="B54" s="6" t="s">
        <v>80</v>
      </c>
      <c r="C54" s="3" t="s">
        <v>53</v>
      </c>
      <c r="D54" s="2" t="s">
        <v>54</v>
      </c>
      <c r="E54" s="10">
        <v>4786.7700000000004</v>
      </c>
      <c r="F54" s="33" t="s">
        <v>534</v>
      </c>
      <c r="G54" s="10" t="str">
        <f t="shared" si="5"/>
        <v>-</v>
      </c>
    </row>
    <row r="55" spans="2:7" ht="24" outlineLevel="2" x14ac:dyDescent="0.2">
      <c r="B55" s="6" t="s">
        <v>81</v>
      </c>
      <c r="C55" s="3" t="s">
        <v>663</v>
      </c>
      <c r="D55" s="2" t="s">
        <v>15</v>
      </c>
      <c r="E55" s="10">
        <v>1200</v>
      </c>
      <c r="F55" s="33" t="s">
        <v>534</v>
      </c>
      <c r="G55" s="10" t="str">
        <f t="shared" si="5"/>
        <v>-</v>
      </c>
    </row>
    <row r="56" spans="2:7" outlineLevel="1" x14ac:dyDescent="0.2">
      <c r="B56" s="14" t="s">
        <v>547</v>
      </c>
      <c r="C56" s="14" t="s">
        <v>548</v>
      </c>
      <c r="D56" s="14"/>
      <c r="E56" s="15"/>
      <c r="F56" s="34"/>
      <c r="G56" s="16">
        <f>SUM(G57:G59)</f>
        <v>0</v>
      </c>
    </row>
    <row r="57" spans="2:7" ht="24" outlineLevel="2" x14ac:dyDescent="0.2">
      <c r="B57" s="6" t="s">
        <v>82</v>
      </c>
      <c r="C57" s="3" t="s">
        <v>49</v>
      </c>
      <c r="D57" s="2" t="s">
        <v>15</v>
      </c>
      <c r="E57" s="10">
        <v>29.45</v>
      </c>
      <c r="F57" s="33" t="s">
        <v>534</v>
      </c>
      <c r="G57" s="10" t="str">
        <f t="shared" ref="G57:G59" si="6">IFERROR(ROUND(E57*F57,2),"-")</f>
        <v>-</v>
      </c>
    </row>
    <row r="58" spans="2:7" ht="24" outlineLevel="2" x14ac:dyDescent="0.2">
      <c r="B58" s="6" t="s">
        <v>83</v>
      </c>
      <c r="C58" s="3" t="s">
        <v>84</v>
      </c>
      <c r="D58" s="2" t="s">
        <v>22</v>
      </c>
      <c r="E58" s="10">
        <v>175.3</v>
      </c>
      <c r="F58" s="33" t="s">
        <v>534</v>
      </c>
      <c r="G58" s="10" t="str">
        <f t="shared" si="6"/>
        <v>-</v>
      </c>
    </row>
    <row r="59" spans="2:7" ht="24" outlineLevel="2" x14ac:dyDescent="0.2">
      <c r="B59" s="6" t="s">
        <v>85</v>
      </c>
      <c r="C59" s="3" t="s">
        <v>53</v>
      </c>
      <c r="D59" s="2" t="s">
        <v>54</v>
      </c>
      <c r="E59" s="10">
        <v>2183.17</v>
      </c>
      <c r="F59" s="33" t="s">
        <v>534</v>
      </c>
      <c r="G59" s="10" t="str">
        <f t="shared" si="6"/>
        <v>-</v>
      </c>
    </row>
    <row r="60" spans="2:7" outlineLevel="1" x14ac:dyDescent="0.2">
      <c r="B60" s="14" t="s">
        <v>549</v>
      </c>
      <c r="C60" s="14" t="s">
        <v>550</v>
      </c>
      <c r="D60" s="14"/>
      <c r="E60" s="15"/>
      <c r="F60" s="34"/>
      <c r="G60" s="16">
        <f>SUM(G61:G63)</f>
        <v>0</v>
      </c>
    </row>
    <row r="61" spans="2:7" ht="24" outlineLevel="2" x14ac:dyDescent="0.2">
      <c r="B61" s="6" t="s">
        <v>86</v>
      </c>
      <c r="C61" s="3" t="s">
        <v>49</v>
      </c>
      <c r="D61" s="2" t="s">
        <v>15</v>
      </c>
      <c r="E61" s="10">
        <v>63.23</v>
      </c>
      <c r="F61" s="33" t="s">
        <v>534</v>
      </c>
      <c r="G61" s="10" t="str">
        <f t="shared" ref="G61:G63" si="7">IFERROR(ROUND(E61*F61,2),"-")</f>
        <v>-</v>
      </c>
    </row>
    <row r="62" spans="2:7" ht="36" outlineLevel="2" x14ac:dyDescent="0.2">
      <c r="B62" s="6" t="s">
        <v>87</v>
      </c>
      <c r="C62" s="4" t="s">
        <v>88</v>
      </c>
      <c r="D62" s="2" t="s">
        <v>22</v>
      </c>
      <c r="E62" s="10">
        <v>428.19</v>
      </c>
      <c r="F62" s="33" t="s">
        <v>534</v>
      </c>
      <c r="G62" s="10" t="str">
        <f t="shared" si="7"/>
        <v>-</v>
      </c>
    </row>
    <row r="63" spans="2:7" ht="24" outlineLevel="2" x14ac:dyDescent="0.2">
      <c r="B63" s="6" t="s">
        <v>89</v>
      </c>
      <c r="C63" s="3" t="s">
        <v>53</v>
      </c>
      <c r="D63" s="2" t="s">
        <v>54</v>
      </c>
      <c r="E63" s="10">
        <v>3520</v>
      </c>
      <c r="F63" s="33" t="s">
        <v>534</v>
      </c>
      <c r="G63" s="10" t="str">
        <f t="shared" si="7"/>
        <v>-</v>
      </c>
    </row>
    <row r="64" spans="2:7" outlineLevel="1" x14ac:dyDescent="0.2">
      <c r="B64" s="14" t="s">
        <v>551</v>
      </c>
      <c r="C64" s="14" t="s">
        <v>552</v>
      </c>
      <c r="D64" s="14"/>
      <c r="E64" s="15"/>
      <c r="F64" s="34"/>
      <c r="G64" s="16">
        <f>SUM(G65:G67)</f>
        <v>0</v>
      </c>
    </row>
    <row r="65" spans="2:7" ht="36" outlineLevel="1" x14ac:dyDescent="0.2">
      <c r="B65" s="6" t="s">
        <v>90</v>
      </c>
      <c r="C65" s="4" t="s">
        <v>91</v>
      </c>
      <c r="D65" s="2" t="s">
        <v>25</v>
      </c>
      <c r="E65" s="10">
        <v>1</v>
      </c>
      <c r="F65" s="33" t="s">
        <v>534</v>
      </c>
      <c r="G65" s="10" t="str">
        <f t="shared" ref="G65:G67" si="8">IFERROR(ROUND(E65*F65,2),"-")</f>
        <v>-</v>
      </c>
    </row>
    <row r="66" spans="2:7" ht="24" outlineLevel="1" x14ac:dyDescent="0.2">
      <c r="B66" s="6" t="s">
        <v>92</v>
      </c>
      <c r="C66" s="4" t="s">
        <v>93</v>
      </c>
      <c r="D66" s="2" t="s">
        <v>25</v>
      </c>
      <c r="E66" s="10">
        <v>1</v>
      </c>
      <c r="F66" s="33" t="s">
        <v>534</v>
      </c>
      <c r="G66" s="10" t="str">
        <f t="shared" si="8"/>
        <v>-</v>
      </c>
    </row>
    <row r="67" spans="2:7" ht="24" outlineLevel="1" x14ac:dyDescent="0.2">
      <c r="B67" s="6" t="s">
        <v>94</v>
      </c>
      <c r="C67" s="3" t="s">
        <v>95</v>
      </c>
      <c r="D67" s="2" t="s">
        <v>25</v>
      </c>
      <c r="E67" s="10">
        <v>1</v>
      </c>
      <c r="F67" s="33" t="s">
        <v>534</v>
      </c>
      <c r="G67" s="10" t="str">
        <f t="shared" si="8"/>
        <v>-</v>
      </c>
    </row>
    <row r="68" spans="2:7" x14ac:dyDescent="0.2">
      <c r="B68" s="11" t="s">
        <v>553</v>
      </c>
      <c r="C68" s="11" t="s">
        <v>554</v>
      </c>
      <c r="D68" s="11"/>
      <c r="E68" s="12"/>
      <c r="F68" s="32"/>
      <c r="G68" s="13">
        <f>SUM(G69:G76)</f>
        <v>0</v>
      </c>
    </row>
    <row r="69" spans="2:7" ht="24" outlineLevel="1" x14ac:dyDescent="0.2">
      <c r="B69" s="6" t="s">
        <v>96</v>
      </c>
      <c r="C69" s="4" t="s">
        <v>97</v>
      </c>
      <c r="D69" s="2" t="s">
        <v>98</v>
      </c>
      <c r="E69" s="10">
        <v>935.49</v>
      </c>
      <c r="F69" s="33" t="s">
        <v>534</v>
      </c>
      <c r="G69" s="10" t="str">
        <f t="shared" ref="G69:G76" si="9">IFERROR(ROUND(E69*F69,2),"-")</f>
        <v>-</v>
      </c>
    </row>
    <row r="70" spans="2:7" ht="36" outlineLevel="1" x14ac:dyDescent="0.2">
      <c r="B70" s="6" t="s">
        <v>99</v>
      </c>
      <c r="C70" s="4" t="s">
        <v>100</v>
      </c>
      <c r="D70" s="2" t="s">
        <v>98</v>
      </c>
      <c r="E70" s="10">
        <v>935.49</v>
      </c>
      <c r="F70" s="33" t="s">
        <v>534</v>
      </c>
      <c r="G70" s="10" t="str">
        <f t="shared" si="9"/>
        <v>-</v>
      </c>
    </row>
    <row r="71" spans="2:7" outlineLevel="1" x14ac:dyDescent="0.2">
      <c r="B71" s="6" t="s">
        <v>101</v>
      </c>
      <c r="C71" s="5" t="s">
        <v>102</v>
      </c>
      <c r="D71" s="2" t="s">
        <v>22</v>
      </c>
      <c r="E71" s="10">
        <v>935.49</v>
      </c>
      <c r="F71" s="33" t="s">
        <v>534</v>
      </c>
      <c r="G71" s="10" t="str">
        <f t="shared" si="9"/>
        <v>-</v>
      </c>
    </row>
    <row r="72" spans="2:7" outlineLevel="1" x14ac:dyDescent="0.2">
      <c r="B72" s="6" t="s">
        <v>103</v>
      </c>
      <c r="C72" s="5" t="s">
        <v>104</v>
      </c>
      <c r="D72" s="2" t="s">
        <v>22</v>
      </c>
      <c r="E72" s="10">
        <v>935.49</v>
      </c>
      <c r="F72" s="33" t="s">
        <v>534</v>
      </c>
      <c r="G72" s="10" t="str">
        <f t="shared" si="9"/>
        <v>-</v>
      </c>
    </row>
    <row r="73" spans="2:7" ht="24" outlineLevel="1" x14ac:dyDescent="0.2">
      <c r="B73" s="6" t="s">
        <v>105</v>
      </c>
      <c r="C73" s="3" t="s">
        <v>106</v>
      </c>
      <c r="D73" s="2" t="s">
        <v>40</v>
      </c>
      <c r="E73" s="10">
        <v>171.6</v>
      </c>
      <c r="F73" s="33" t="s">
        <v>534</v>
      </c>
      <c r="G73" s="10" t="str">
        <f t="shared" si="9"/>
        <v>-</v>
      </c>
    </row>
    <row r="74" spans="2:7" outlineLevel="1" x14ac:dyDescent="0.2">
      <c r="B74" s="6" t="s">
        <v>107</v>
      </c>
      <c r="C74" s="5" t="s">
        <v>108</v>
      </c>
      <c r="D74" s="2" t="s">
        <v>40</v>
      </c>
      <c r="E74" s="10">
        <v>10.3</v>
      </c>
      <c r="F74" s="33" t="s">
        <v>534</v>
      </c>
      <c r="G74" s="10" t="str">
        <f t="shared" si="9"/>
        <v>-</v>
      </c>
    </row>
    <row r="75" spans="2:7" ht="36" outlineLevel="1" x14ac:dyDescent="0.2">
      <c r="B75" s="6" t="s">
        <v>109</v>
      </c>
      <c r="C75" s="3" t="s">
        <v>110</v>
      </c>
      <c r="D75" s="2" t="s">
        <v>40</v>
      </c>
      <c r="E75" s="10">
        <v>235</v>
      </c>
      <c r="F75" s="33" t="s">
        <v>534</v>
      </c>
      <c r="G75" s="10" t="str">
        <f t="shared" si="9"/>
        <v>-</v>
      </c>
    </row>
    <row r="76" spans="2:7" ht="24" outlineLevel="1" x14ac:dyDescent="0.2">
      <c r="B76" s="6" t="s">
        <v>111</v>
      </c>
      <c r="C76" s="4" t="s">
        <v>112</v>
      </c>
      <c r="D76" s="2" t="s">
        <v>40</v>
      </c>
      <c r="E76" s="10">
        <v>123.4</v>
      </c>
      <c r="F76" s="33" t="s">
        <v>534</v>
      </c>
      <c r="G76" s="10" t="str">
        <f t="shared" si="9"/>
        <v>-</v>
      </c>
    </row>
    <row r="77" spans="2:7" x14ac:dyDescent="0.2">
      <c r="B77" s="11" t="s">
        <v>555</v>
      </c>
      <c r="C77" s="11" t="s">
        <v>556</v>
      </c>
      <c r="D77" s="11"/>
      <c r="E77" s="12"/>
      <c r="F77" s="32"/>
      <c r="G77" s="13">
        <f>G78</f>
        <v>0</v>
      </c>
    </row>
    <row r="78" spans="2:7" outlineLevel="1" x14ac:dyDescent="0.2">
      <c r="B78" s="14" t="s">
        <v>557</v>
      </c>
      <c r="C78" s="14" t="s">
        <v>558</v>
      </c>
      <c r="D78" s="14"/>
      <c r="E78" s="15"/>
      <c r="F78" s="34"/>
      <c r="G78" s="16">
        <f>SUM(G79:G88)</f>
        <v>0</v>
      </c>
    </row>
    <row r="79" spans="2:7" outlineLevel="1" x14ac:dyDescent="0.2">
      <c r="B79" s="6" t="s">
        <v>113</v>
      </c>
      <c r="C79" s="5" t="s">
        <v>114</v>
      </c>
      <c r="D79" s="2" t="s">
        <v>115</v>
      </c>
      <c r="E79" s="10">
        <v>47.91</v>
      </c>
      <c r="F79" s="33" t="s">
        <v>534</v>
      </c>
      <c r="G79" s="10" t="str">
        <f t="shared" ref="G79:G88" si="10">IFERROR(ROUND(E79*F79,2),"-")</f>
        <v>-</v>
      </c>
    </row>
    <row r="80" spans="2:7" outlineLevel="1" x14ac:dyDescent="0.2">
      <c r="B80" s="6" t="s">
        <v>116</v>
      </c>
      <c r="C80" s="5" t="s">
        <v>117</v>
      </c>
      <c r="D80" s="2" t="s">
        <v>115</v>
      </c>
      <c r="E80" s="10">
        <v>76.23</v>
      </c>
      <c r="F80" s="33" t="s">
        <v>534</v>
      </c>
      <c r="G80" s="10" t="str">
        <f t="shared" si="10"/>
        <v>-</v>
      </c>
    </row>
    <row r="81" spans="2:7" outlineLevel="1" x14ac:dyDescent="0.2">
      <c r="B81" s="6" t="s">
        <v>118</v>
      </c>
      <c r="C81" s="5" t="s">
        <v>119</v>
      </c>
      <c r="D81" s="2" t="s">
        <v>22</v>
      </c>
      <c r="E81" s="10">
        <v>19.18</v>
      </c>
      <c r="F81" s="33" t="s">
        <v>534</v>
      </c>
      <c r="G81" s="10" t="str">
        <f t="shared" si="10"/>
        <v>-</v>
      </c>
    </row>
    <row r="82" spans="2:7" outlineLevel="1" x14ac:dyDescent="0.2">
      <c r="B82" s="6" t="s">
        <v>120</v>
      </c>
      <c r="C82" s="6" t="s">
        <v>121</v>
      </c>
      <c r="D82" s="2" t="s">
        <v>22</v>
      </c>
      <c r="E82" s="10">
        <v>8.6999999999999993</v>
      </c>
      <c r="F82" s="33" t="s">
        <v>534</v>
      </c>
      <c r="G82" s="10" t="str">
        <f t="shared" si="10"/>
        <v>-</v>
      </c>
    </row>
    <row r="83" spans="2:7" outlineLevel="1" x14ac:dyDescent="0.2">
      <c r="B83" s="6" t="s">
        <v>122</v>
      </c>
      <c r="C83" s="6" t="s">
        <v>123</v>
      </c>
      <c r="D83" s="2" t="s">
        <v>115</v>
      </c>
      <c r="E83" s="10">
        <v>11.1</v>
      </c>
      <c r="F83" s="33" t="s">
        <v>534</v>
      </c>
      <c r="G83" s="10" t="str">
        <f t="shared" si="10"/>
        <v>-</v>
      </c>
    </row>
    <row r="84" spans="2:7" outlineLevel="1" x14ac:dyDescent="0.2">
      <c r="B84" s="6" t="s">
        <v>124</v>
      </c>
      <c r="C84" s="6" t="s">
        <v>125</v>
      </c>
      <c r="D84" s="2" t="s">
        <v>22</v>
      </c>
      <c r="E84" s="10">
        <v>4</v>
      </c>
      <c r="F84" s="33" t="s">
        <v>534</v>
      </c>
      <c r="G84" s="10" t="str">
        <f t="shared" si="10"/>
        <v>-</v>
      </c>
    </row>
    <row r="85" spans="2:7" outlineLevel="1" x14ac:dyDescent="0.2">
      <c r="B85" s="6" t="s">
        <v>126</v>
      </c>
      <c r="C85" s="6" t="s">
        <v>127</v>
      </c>
      <c r="D85" s="2" t="s">
        <v>22</v>
      </c>
      <c r="E85" s="10">
        <v>27.48</v>
      </c>
      <c r="F85" s="33" t="s">
        <v>534</v>
      </c>
      <c r="G85" s="10" t="str">
        <f t="shared" si="10"/>
        <v>-</v>
      </c>
    </row>
    <row r="86" spans="2:7" outlineLevel="1" x14ac:dyDescent="0.2">
      <c r="B86" s="6" t="s">
        <v>128</v>
      </c>
      <c r="C86" s="6" t="s">
        <v>129</v>
      </c>
      <c r="D86" s="2" t="s">
        <v>115</v>
      </c>
      <c r="E86" s="10">
        <v>19.170000000000002</v>
      </c>
      <c r="F86" s="33" t="s">
        <v>534</v>
      </c>
      <c r="G86" s="10" t="str">
        <f t="shared" si="10"/>
        <v>-</v>
      </c>
    </row>
    <row r="87" spans="2:7" ht="48" outlineLevel="1" x14ac:dyDescent="0.2">
      <c r="B87" s="6" t="s">
        <v>130</v>
      </c>
      <c r="C87" s="3" t="s">
        <v>131</v>
      </c>
      <c r="D87" s="2" t="s">
        <v>22</v>
      </c>
      <c r="E87" s="10">
        <v>36.4</v>
      </c>
      <c r="F87" s="33" t="s">
        <v>534</v>
      </c>
      <c r="G87" s="10" t="str">
        <f t="shared" si="10"/>
        <v>-</v>
      </c>
    </row>
    <row r="88" spans="2:7" ht="36" outlineLevel="1" x14ac:dyDescent="0.2">
      <c r="B88" s="6" t="s">
        <v>132</v>
      </c>
      <c r="C88" s="3" t="s">
        <v>133</v>
      </c>
      <c r="D88" s="2" t="s">
        <v>25</v>
      </c>
      <c r="E88" s="10">
        <v>5</v>
      </c>
      <c r="F88" s="33" t="s">
        <v>534</v>
      </c>
      <c r="G88" s="10" t="str">
        <f t="shared" si="10"/>
        <v>-</v>
      </c>
    </row>
    <row r="89" spans="2:7" x14ac:dyDescent="0.2">
      <c r="B89" s="11" t="s">
        <v>559</v>
      </c>
      <c r="C89" s="11" t="s">
        <v>560</v>
      </c>
      <c r="D89" s="11"/>
      <c r="E89" s="12"/>
      <c r="F89" s="32"/>
      <c r="G89" s="13">
        <f>SUM(G90:G110)</f>
        <v>0</v>
      </c>
    </row>
    <row r="90" spans="2:7" ht="24" outlineLevel="1" x14ac:dyDescent="0.2">
      <c r="B90" s="6" t="s">
        <v>134</v>
      </c>
      <c r="C90" s="3" t="s">
        <v>135</v>
      </c>
      <c r="D90" s="2" t="s">
        <v>22</v>
      </c>
      <c r="E90" s="10">
        <v>167.32</v>
      </c>
      <c r="F90" s="33" t="s">
        <v>534</v>
      </c>
      <c r="G90" s="10" t="str">
        <f t="shared" ref="G90:G110" si="11">IFERROR(ROUND(E90*F90,2),"-")</f>
        <v>-</v>
      </c>
    </row>
    <row r="91" spans="2:7" outlineLevel="1" x14ac:dyDescent="0.2">
      <c r="B91" s="6" t="s">
        <v>136</v>
      </c>
      <c r="C91" s="6" t="s">
        <v>137</v>
      </c>
      <c r="D91" s="2" t="s">
        <v>115</v>
      </c>
      <c r="E91" s="10">
        <v>236.71</v>
      </c>
      <c r="F91" s="33" t="s">
        <v>534</v>
      </c>
      <c r="G91" s="10" t="str">
        <f t="shared" si="11"/>
        <v>-</v>
      </c>
    </row>
    <row r="92" spans="2:7" ht="36" outlineLevel="1" x14ac:dyDescent="0.2">
      <c r="B92" s="6" t="s">
        <v>138</v>
      </c>
      <c r="C92" s="3" t="s">
        <v>139</v>
      </c>
      <c r="D92" s="2" t="s">
        <v>22</v>
      </c>
      <c r="E92" s="10">
        <v>80.5</v>
      </c>
      <c r="F92" s="33" t="s">
        <v>534</v>
      </c>
      <c r="G92" s="10" t="str">
        <f t="shared" si="11"/>
        <v>-</v>
      </c>
    </row>
    <row r="93" spans="2:7" ht="36" outlineLevel="1" x14ac:dyDescent="0.2">
      <c r="B93" s="6" t="s">
        <v>140</v>
      </c>
      <c r="C93" s="4" t="s">
        <v>141</v>
      </c>
      <c r="D93" s="2" t="s">
        <v>22</v>
      </c>
      <c r="E93" s="10">
        <v>86.82</v>
      </c>
      <c r="F93" s="33" t="s">
        <v>534</v>
      </c>
      <c r="G93" s="10" t="str">
        <f t="shared" si="11"/>
        <v>-</v>
      </c>
    </row>
    <row r="94" spans="2:7" ht="24" outlineLevel="1" x14ac:dyDescent="0.2">
      <c r="B94" s="6" t="s">
        <v>142</v>
      </c>
      <c r="C94" s="3" t="s">
        <v>143</v>
      </c>
      <c r="D94" s="2" t="s">
        <v>22</v>
      </c>
      <c r="E94" s="10">
        <v>236.71</v>
      </c>
      <c r="F94" s="33" t="s">
        <v>534</v>
      </c>
      <c r="G94" s="10" t="str">
        <f t="shared" si="11"/>
        <v>-</v>
      </c>
    </row>
    <row r="95" spans="2:7" ht="24" outlineLevel="1" x14ac:dyDescent="0.2">
      <c r="B95" s="6" t="s">
        <v>144</v>
      </c>
      <c r="C95" s="3" t="s">
        <v>145</v>
      </c>
      <c r="D95" s="2" t="s">
        <v>22</v>
      </c>
      <c r="E95" s="10">
        <v>114.52</v>
      </c>
      <c r="F95" s="33" t="s">
        <v>534</v>
      </c>
      <c r="G95" s="10" t="str">
        <f t="shared" si="11"/>
        <v>-</v>
      </c>
    </row>
    <row r="96" spans="2:7" ht="36" outlineLevel="1" x14ac:dyDescent="0.2">
      <c r="B96" s="6" t="s">
        <v>146</v>
      </c>
      <c r="C96" s="3" t="s">
        <v>147</v>
      </c>
      <c r="D96" s="2" t="s">
        <v>115</v>
      </c>
      <c r="E96" s="10">
        <v>114.52</v>
      </c>
      <c r="F96" s="33" t="s">
        <v>534</v>
      </c>
      <c r="G96" s="10" t="str">
        <f t="shared" si="11"/>
        <v>-</v>
      </c>
    </row>
    <row r="97" spans="2:7" ht="24" outlineLevel="1" x14ac:dyDescent="0.2">
      <c r="B97" s="6" t="s">
        <v>148</v>
      </c>
      <c r="C97" s="3" t="s">
        <v>149</v>
      </c>
      <c r="D97" s="2" t="s">
        <v>115</v>
      </c>
      <c r="E97" s="10">
        <v>114.52</v>
      </c>
      <c r="F97" s="33" t="s">
        <v>534</v>
      </c>
      <c r="G97" s="10" t="str">
        <f t="shared" si="11"/>
        <v>-</v>
      </c>
    </row>
    <row r="98" spans="2:7" ht="24" outlineLevel="1" x14ac:dyDescent="0.2">
      <c r="B98" s="6" t="s">
        <v>150</v>
      </c>
      <c r="C98" s="3" t="s">
        <v>151</v>
      </c>
      <c r="D98" s="2" t="s">
        <v>115</v>
      </c>
      <c r="E98" s="10">
        <v>54.24</v>
      </c>
      <c r="F98" s="33" t="s">
        <v>534</v>
      </c>
      <c r="G98" s="10" t="str">
        <f t="shared" si="11"/>
        <v>-</v>
      </c>
    </row>
    <row r="99" spans="2:7" ht="36" outlineLevel="1" x14ac:dyDescent="0.2">
      <c r="B99" s="6" t="s">
        <v>152</v>
      </c>
      <c r="C99" s="3" t="s">
        <v>153</v>
      </c>
      <c r="D99" s="2" t="s">
        <v>22</v>
      </c>
      <c r="E99" s="10">
        <v>54.24</v>
      </c>
      <c r="F99" s="33" t="s">
        <v>534</v>
      </c>
      <c r="G99" s="10" t="str">
        <f t="shared" si="11"/>
        <v>-</v>
      </c>
    </row>
    <row r="100" spans="2:7" ht="24" outlineLevel="1" x14ac:dyDescent="0.2">
      <c r="B100" s="6" t="s">
        <v>154</v>
      </c>
      <c r="C100" s="3" t="s">
        <v>155</v>
      </c>
      <c r="D100" s="2" t="s">
        <v>115</v>
      </c>
      <c r="E100" s="10">
        <v>78.44</v>
      </c>
      <c r="F100" s="33" t="s">
        <v>534</v>
      </c>
      <c r="G100" s="10" t="str">
        <f t="shared" si="11"/>
        <v>-</v>
      </c>
    </row>
    <row r="101" spans="2:7" ht="24" outlineLevel="1" x14ac:dyDescent="0.2">
      <c r="B101" s="6" t="s">
        <v>156</v>
      </c>
      <c r="C101" s="3" t="s">
        <v>157</v>
      </c>
      <c r="D101" s="2" t="s">
        <v>22</v>
      </c>
      <c r="E101" s="10">
        <v>74.83</v>
      </c>
      <c r="F101" s="33" t="s">
        <v>534</v>
      </c>
      <c r="G101" s="10" t="str">
        <f t="shared" si="11"/>
        <v>-</v>
      </c>
    </row>
    <row r="102" spans="2:7" ht="24" outlineLevel="1" x14ac:dyDescent="0.2">
      <c r="B102" s="6" t="s">
        <v>158</v>
      </c>
      <c r="C102" s="3" t="s">
        <v>159</v>
      </c>
      <c r="D102" s="2" t="s">
        <v>22</v>
      </c>
      <c r="E102" s="10">
        <v>34.78</v>
      </c>
      <c r="F102" s="33" t="s">
        <v>534</v>
      </c>
      <c r="G102" s="10" t="str">
        <f t="shared" si="11"/>
        <v>-</v>
      </c>
    </row>
    <row r="103" spans="2:7" ht="24" outlineLevel="1" x14ac:dyDescent="0.2">
      <c r="B103" s="6" t="s">
        <v>160</v>
      </c>
      <c r="C103" s="3" t="s">
        <v>161</v>
      </c>
      <c r="D103" s="2" t="s">
        <v>22</v>
      </c>
      <c r="E103" s="10">
        <v>105.15</v>
      </c>
      <c r="F103" s="33" t="s">
        <v>534</v>
      </c>
      <c r="G103" s="10" t="str">
        <f t="shared" si="11"/>
        <v>-</v>
      </c>
    </row>
    <row r="104" spans="2:7" outlineLevel="1" x14ac:dyDescent="0.2">
      <c r="B104" s="6" t="s">
        <v>162</v>
      </c>
      <c r="C104" s="6" t="s">
        <v>163</v>
      </c>
      <c r="D104" s="2" t="s">
        <v>22</v>
      </c>
      <c r="E104" s="10">
        <v>78.44</v>
      </c>
      <c r="F104" s="33" t="s">
        <v>534</v>
      </c>
      <c r="G104" s="10" t="str">
        <f t="shared" si="11"/>
        <v>-</v>
      </c>
    </row>
    <row r="105" spans="2:7" ht="13.5" outlineLevel="1" x14ac:dyDescent="0.2">
      <c r="B105" s="6" t="s">
        <v>164</v>
      </c>
      <c r="C105" s="6" t="s">
        <v>165</v>
      </c>
      <c r="D105" s="2" t="s">
        <v>166</v>
      </c>
      <c r="E105" s="10">
        <v>17.079999999999998</v>
      </c>
      <c r="F105" s="33" t="s">
        <v>534</v>
      </c>
      <c r="G105" s="10" t="str">
        <f t="shared" si="11"/>
        <v>-</v>
      </c>
    </row>
    <row r="106" spans="2:7" ht="24" outlineLevel="1" x14ac:dyDescent="0.2">
      <c r="B106" s="6" t="s">
        <v>167</v>
      </c>
      <c r="C106" s="3" t="s">
        <v>168</v>
      </c>
      <c r="D106" s="2" t="s">
        <v>22</v>
      </c>
      <c r="E106" s="10">
        <v>124.84</v>
      </c>
      <c r="F106" s="33" t="s">
        <v>534</v>
      </c>
      <c r="G106" s="10" t="str">
        <f t="shared" si="11"/>
        <v>-</v>
      </c>
    </row>
    <row r="107" spans="2:7" ht="24" outlineLevel="1" x14ac:dyDescent="0.2">
      <c r="B107" s="6" t="s">
        <v>169</v>
      </c>
      <c r="C107" s="3" t="s">
        <v>170</v>
      </c>
      <c r="D107" s="2" t="s">
        <v>40</v>
      </c>
      <c r="E107" s="10">
        <v>137.13999999999999</v>
      </c>
      <c r="F107" s="33" t="s">
        <v>534</v>
      </c>
      <c r="G107" s="10" t="str">
        <f t="shared" si="11"/>
        <v>-</v>
      </c>
    </row>
    <row r="108" spans="2:7" outlineLevel="1" x14ac:dyDescent="0.2">
      <c r="B108" s="6" t="s">
        <v>171</v>
      </c>
      <c r="C108" s="6" t="s">
        <v>172</v>
      </c>
      <c r="D108" s="2" t="s">
        <v>40</v>
      </c>
      <c r="E108" s="10">
        <v>66.31</v>
      </c>
      <c r="F108" s="33" t="s">
        <v>534</v>
      </c>
      <c r="G108" s="10" t="str">
        <f t="shared" si="11"/>
        <v>-</v>
      </c>
    </row>
    <row r="109" spans="2:7" ht="24" outlineLevel="1" x14ac:dyDescent="0.2">
      <c r="B109" s="6" t="s">
        <v>173</v>
      </c>
      <c r="C109" s="3" t="s">
        <v>174</v>
      </c>
      <c r="D109" s="2" t="s">
        <v>40</v>
      </c>
      <c r="E109" s="10">
        <v>2.5499999999999998</v>
      </c>
      <c r="F109" s="33" t="s">
        <v>534</v>
      </c>
      <c r="G109" s="10" t="str">
        <f t="shared" si="11"/>
        <v>-</v>
      </c>
    </row>
    <row r="110" spans="2:7" ht="24" outlineLevel="1" x14ac:dyDescent="0.2">
      <c r="B110" s="6" t="s">
        <v>175</v>
      </c>
      <c r="C110" s="3" t="s">
        <v>176</v>
      </c>
      <c r="D110" s="2" t="s">
        <v>40</v>
      </c>
      <c r="E110" s="10">
        <v>1.1499999999999999</v>
      </c>
      <c r="F110" s="33" t="s">
        <v>534</v>
      </c>
      <c r="G110" s="10" t="str">
        <f t="shared" si="11"/>
        <v>-</v>
      </c>
    </row>
    <row r="111" spans="2:7" x14ac:dyDescent="0.2">
      <c r="B111" s="11" t="s">
        <v>561</v>
      </c>
      <c r="C111" s="11" t="s">
        <v>562</v>
      </c>
      <c r="D111" s="11"/>
      <c r="E111" s="12"/>
      <c r="F111" s="32"/>
      <c r="G111" s="13">
        <f>SUM(G112,G119,G141,G143,G145)</f>
        <v>0</v>
      </c>
    </row>
    <row r="112" spans="2:7" outlineLevel="1" x14ac:dyDescent="0.2">
      <c r="B112" s="14" t="s">
        <v>563</v>
      </c>
      <c r="C112" s="14" t="s">
        <v>564</v>
      </c>
      <c r="D112" s="14"/>
      <c r="E112" s="15"/>
      <c r="F112" s="34"/>
      <c r="G112" s="16">
        <f>SUM(G113:G118)</f>
        <v>0</v>
      </c>
    </row>
    <row r="113" spans="2:7" outlineLevel="2" x14ac:dyDescent="0.2">
      <c r="B113" s="6" t="s">
        <v>177</v>
      </c>
      <c r="C113" s="6" t="s">
        <v>178</v>
      </c>
      <c r="D113" s="2" t="s">
        <v>43</v>
      </c>
      <c r="E113" s="10">
        <v>1</v>
      </c>
      <c r="F113" s="33" t="s">
        <v>534</v>
      </c>
      <c r="G113" s="10" t="str">
        <f t="shared" ref="G113:G118" si="12">IFERROR(ROUND(E113*F113,2),"-")</f>
        <v>-</v>
      </c>
    </row>
    <row r="114" spans="2:7" outlineLevel="2" x14ac:dyDescent="0.2">
      <c r="B114" s="6" t="s">
        <v>629</v>
      </c>
      <c r="C114" s="6" t="s">
        <v>179</v>
      </c>
      <c r="D114" s="2" t="s">
        <v>43</v>
      </c>
      <c r="E114" s="10">
        <v>1</v>
      </c>
      <c r="F114" s="33" t="s">
        <v>534</v>
      </c>
      <c r="G114" s="10" t="str">
        <f t="shared" si="12"/>
        <v>-</v>
      </c>
    </row>
    <row r="115" spans="2:7" outlineLevel="2" x14ac:dyDescent="0.2">
      <c r="B115" s="6" t="s">
        <v>630</v>
      </c>
      <c r="C115" s="6" t="s">
        <v>180</v>
      </c>
      <c r="D115" s="2" t="s">
        <v>43</v>
      </c>
      <c r="E115" s="10">
        <v>1</v>
      </c>
      <c r="F115" s="33" t="s">
        <v>534</v>
      </c>
      <c r="G115" s="10" t="str">
        <f t="shared" si="12"/>
        <v>-</v>
      </c>
    </row>
    <row r="116" spans="2:7" outlineLevel="2" x14ac:dyDescent="0.2">
      <c r="B116" s="6" t="s">
        <v>631</v>
      </c>
      <c r="C116" s="6" t="s">
        <v>664</v>
      </c>
      <c r="D116" s="2" t="s">
        <v>43</v>
      </c>
      <c r="E116" s="10">
        <v>1</v>
      </c>
      <c r="F116" s="33" t="s">
        <v>534</v>
      </c>
      <c r="G116" s="10" t="str">
        <f t="shared" si="12"/>
        <v>-</v>
      </c>
    </row>
    <row r="117" spans="2:7" outlineLevel="2" x14ac:dyDescent="0.2">
      <c r="B117" s="6" t="s">
        <v>632</v>
      </c>
      <c r="C117" s="6" t="s">
        <v>181</v>
      </c>
      <c r="D117" s="2" t="s">
        <v>43</v>
      </c>
      <c r="E117" s="10">
        <v>1</v>
      </c>
      <c r="F117" s="33" t="s">
        <v>534</v>
      </c>
      <c r="G117" s="10" t="str">
        <f t="shared" si="12"/>
        <v>-</v>
      </c>
    </row>
    <row r="118" spans="2:7" outlineLevel="2" x14ac:dyDescent="0.2">
      <c r="B118" s="6" t="s">
        <v>633</v>
      </c>
      <c r="C118" s="6" t="s">
        <v>182</v>
      </c>
      <c r="D118" s="2" t="s">
        <v>43</v>
      </c>
      <c r="E118" s="10">
        <v>1</v>
      </c>
      <c r="F118" s="33" t="s">
        <v>534</v>
      </c>
      <c r="G118" s="10" t="str">
        <f t="shared" si="12"/>
        <v>-</v>
      </c>
    </row>
    <row r="119" spans="2:7" outlineLevel="1" x14ac:dyDescent="0.2">
      <c r="B119" s="14" t="s">
        <v>565</v>
      </c>
      <c r="C119" s="14" t="s">
        <v>566</v>
      </c>
      <c r="D119" s="14"/>
      <c r="E119" s="15"/>
      <c r="F119" s="34"/>
      <c r="G119" s="16">
        <f>SUM(G120:G140)</f>
        <v>0</v>
      </c>
    </row>
    <row r="120" spans="2:7" outlineLevel="2" x14ac:dyDescent="0.2">
      <c r="B120" s="6" t="s">
        <v>183</v>
      </c>
      <c r="C120" s="6" t="s">
        <v>184</v>
      </c>
      <c r="D120" s="2" t="s">
        <v>43</v>
      </c>
      <c r="E120" s="10">
        <v>1</v>
      </c>
      <c r="F120" s="33" t="s">
        <v>534</v>
      </c>
      <c r="G120" s="10" t="str">
        <f t="shared" ref="G120:G140" si="13">IFERROR(ROUND(E120*F120,2),"-")</f>
        <v>-</v>
      </c>
    </row>
    <row r="121" spans="2:7" ht="24" outlineLevel="2" x14ac:dyDescent="0.2">
      <c r="B121" s="6" t="s">
        <v>185</v>
      </c>
      <c r="C121" s="3" t="s">
        <v>186</v>
      </c>
      <c r="D121" s="2" t="s">
        <v>25</v>
      </c>
      <c r="E121" s="10">
        <v>6</v>
      </c>
      <c r="F121" s="33" t="s">
        <v>534</v>
      </c>
      <c r="G121" s="10" t="str">
        <f t="shared" si="13"/>
        <v>-</v>
      </c>
    </row>
    <row r="122" spans="2:7" outlineLevel="2" x14ac:dyDescent="0.2">
      <c r="B122" s="6" t="s">
        <v>187</v>
      </c>
      <c r="C122" s="6" t="s">
        <v>188</v>
      </c>
      <c r="D122" s="2" t="s">
        <v>25</v>
      </c>
      <c r="E122" s="10">
        <v>10</v>
      </c>
      <c r="F122" s="33" t="s">
        <v>534</v>
      </c>
      <c r="G122" s="10" t="str">
        <f t="shared" si="13"/>
        <v>-</v>
      </c>
    </row>
    <row r="123" spans="2:7" ht="24" outlineLevel="2" x14ac:dyDescent="0.2">
      <c r="B123" s="6" t="s">
        <v>189</v>
      </c>
      <c r="C123" s="3" t="s">
        <v>190</v>
      </c>
      <c r="D123" s="2" t="s">
        <v>25</v>
      </c>
      <c r="E123" s="10">
        <v>2</v>
      </c>
      <c r="F123" s="33" t="s">
        <v>534</v>
      </c>
      <c r="G123" s="10" t="str">
        <f t="shared" si="13"/>
        <v>-</v>
      </c>
    </row>
    <row r="124" spans="2:7" ht="24" outlineLevel="2" x14ac:dyDescent="0.2">
      <c r="B124" s="6" t="s">
        <v>191</v>
      </c>
      <c r="C124" s="3" t="s">
        <v>192</v>
      </c>
      <c r="D124" s="2" t="s">
        <v>25</v>
      </c>
      <c r="E124" s="10">
        <v>13</v>
      </c>
      <c r="F124" s="33" t="s">
        <v>534</v>
      </c>
      <c r="G124" s="10" t="str">
        <f t="shared" si="13"/>
        <v>-</v>
      </c>
    </row>
    <row r="125" spans="2:7" outlineLevel="2" x14ac:dyDescent="0.2">
      <c r="B125" s="6" t="s">
        <v>193</v>
      </c>
      <c r="C125" s="6" t="s">
        <v>194</v>
      </c>
      <c r="D125" s="2" t="s">
        <v>25</v>
      </c>
      <c r="E125" s="10">
        <v>2</v>
      </c>
      <c r="F125" s="33" t="s">
        <v>534</v>
      </c>
      <c r="G125" s="10" t="str">
        <f t="shared" si="13"/>
        <v>-</v>
      </c>
    </row>
    <row r="126" spans="2:7" ht="24" outlineLevel="2" x14ac:dyDescent="0.2">
      <c r="B126" s="6" t="s">
        <v>195</v>
      </c>
      <c r="C126" s="3" t="s">
        <v>196</v>
      </c>
      <c r="D126" s="2" t="s">
        <v>25</v>
      </c>
      <c r="E126" s="10">
        <v>2</v>
      </c>
      <c r="F126" s="33" t="s">
        <v>534</v>
      </c>
      <c r="G126" s="10" t="str">
        <f t="shared" si="13"/>
        <v>-</v>
      </c>
    </row>
    <row r="127" spans="2:7" outlineLevel="2" x14ac:dyDescent="0.2">
      <c r="B127" s="6" t="s">
        <v>197</v>
      </c>
      <c r="C127" s="6" t="s">
        <v>198</v>
      </c>
      <c r="D127" s="2" t="s">
        <v>25</v>
      </c>
      <c r="E127" s="10">
        <v>16</v>
      </c>
      <c r="F127" s="33" t="s">
        <v>534</v>
      </c>
      <c r="G127" s="10" t="str">
        <f t="shared" si="13"/>
        <v>-</v>
      </c>
    </row>
    <row r="128" spans="2:7" outlineLevel="2" x14ac:dyDescent="0.2">
      <c r="B128" s="6" t="s">
        <v>199</v>
      </c>
      <c r="C128" s="6" t="s">
        <v>200</v>
      </c>
      <c r="D128" s="2" t="s">
        <v>25</v>
      </c>
      <c r="E128" s="10">
        <v>8</v>
      </c>
      <c r="F128" s="33" t="s">
        <v>534</v>
      </c>
      <c r="G128" s="10" t="str">
        <f t="shared" si="13"/>
        <v>-</v>
      </c>
    </row>
    <row r="129" spans="2:7" ht="24" outlineLevel="2" x14ac:dyDescent="0.2">
      <c r="B129" s="6" t="s">
        <v>201</v>
      </c>
      <c r="C129" s="3" t="s">
        <v>202</v>
      </c>
      <c r="D129" s="2" t="s">
        <v>25</v>
      </c>
      <c r="E129" s="10">
        <v>2</v>
      </c>
      <c r="F129" s="33" t="s">
        <v>534</v>
      </c>
      <c r="G129" s="10" t="str">
        <f t="shared" si="13"/>
        <v>-</v>
      </c>
    </row>
    <row r="130" spans="2:7" outlineLevel="2" x14ac:dyDescent="0.2">
      <c r="B130" s="6" t="s">
        <v>203</v>
      </c>
      <c r="C130" s="6" t="s">
        <v>204</v>
      </c>
      <c r="D130" s="2" t="s">
        <v>25</v>
      </c>
      <c r="E130" s="10">
        <v>6</v>
      </c>
      <c r="F130" s="33" t="s">
        <v>534</v>
      </c>
      <c r="G130" s="10" t="str">
        <f t="shared" si="13"/>
        <v>-</v>
      </c>
    </row>
    <row r="131" spans="2:7" ht="24" outlineLevel="2" x14ac:dyDescent="0.2">
      <c r="B131" s="6" t="s">
        <v>205</v>
      </c>
      <c r="C131" s="3" t="s">
        <v>206</v>
      </c>
      <c r="D131" s="2" t="s">
        <v>25</v>
      </c>
      <c r="E131" s="10">
        <v>6</v>
      </c>
      <c r="F131" s="33" t="s">
        <v>534</v>
      </c>
      <c r="G131" s="10" t="str">
        <f t="shared" si="13"/>
        <v>-</v>
      </c>
    </row>
    <row r="132" spans="2:7" outlineLevel="2" x14ac:dyDescent="0.2">
      <c r="B132" s="6" t="s">
        <v>207</v>
      </c>
      <c r="C132" s="6" t="s">
        <v>208</v>
      </c>
      <c r="D132" s="2" t="s">
        <v>25</v>
      </c>
      <c r="E132" s="10">
        <v>2</v>
      </c>
      <c r="F132" s="33" t="s">
        <v>534</v>
      </c>
      <c r="G132" s="10" t="str">
        <f t="shared" si="13"/>
        <v>-</v>
      </c>
    </row>
    <row r="133" spans="2:7" outlineLevel="2" x14ac:dyDescent="0.2">
      <c r="B133" s="6" t="s">
        <v>209</v>
      </c>
      <c r="C133" s="6" t="s">
        <v>210</v>
      </c>
      <c r="D133" s="2" t="s">
        <v>25</v>
      </c>
      <c r="E133" s="10">
        <v>15</v>
      </c>
      <c r="F133" s="33" t="s">
        <v>534</v>
      </c>
      <c r="G133" s="10" t="str">
        <f t="shared" si="13"/>
        <v>-</v>
      </c>
    </row>
    <row r="134" spans="2:7" outlineLevel="2" x14ac:dyDescent="0.2">
      <c r="B134" s="6" t="s">
        <v>211</v>
      </c>
      <c r="C134" s="6" t="s">
        <v>212</v>
      </c>
      <c r="D134" s="2" t="s">
        <v>25</v>
      </c>
      <c r="E134" s="10">
        <v>5</v>
      </c>
      <c r="F134" s="33" t="s">
        <v>534</v>
      </c>
      <c r="G134" s="10" t="str">
        <f t="shared" si="13"/>
        <v>-</v>
      </c>
    </row>
    <row r="135" spans="2:7" outlineLevel="2" x14ac:dyDescent="0.2">
      <c r="B135" s="6" t="s">
        <v>211</v>
      </c>
      <c r="C135" s="6" t="s">
        <v>213</v>
      </c>
      <c r="D135" s="2" t="s">
        <v>25</v>
      </c>
      <c r="E135" s="10">
        <v>14</v>
      </c>
      <c r="F135" s="33" t="s">
        <v>534</v>
      </c>
      <c r="G135" s="10" t="str">
        <f t="shared" si="13"/>
        <v>-</v>
      </c>
    </row>
    <row r="136" spans="2:7" ht="24" outlineLevel="2" x14ac:dyDescent="0.2">
      <c r="B136" s="6" t="s">
        <v>214</v>
      </c>
      <c r="C136" s="3" t="s">
        <v>215</v>
      </c>
      <c r="D136" s="2" t="s">
        <v>25</v>
      </c>
      <c r="E136" s="10">
        <v>8</v>
      </c>
      <c r="F136" s="33" t="s">
        <v>534</v>
      </c>
      <c r="G136" s="10" t="str">
        <f t="shared" si="13"/>
        <v>-</v>
      </c>
    </row>
    <row r="137" spans="2:7" outlineLevel="2" x14ac:dyDescent="0.2">
      <c r="B137" s="6" t="s">
        <v>216</v>
      </c>
      <c r="C137" s="6" t="s">
        <v>217</v>
      </c>
      <c r="D137" s="2" t="s">
        <v>25</v>
      </c>
      <c r="E137" s="10">
        <v>6</v>
      </c>
      <c r="F137" s="33" t="s">
        <v>534</v>
      </c>
      <c r="G137" s="10" t="str">
        <f t="shared" si="13"/>
        <v>-</v>
      </c>
    </row>
    <row r="138" spans="2:7" outlineLevel="2" x14ac:dyDescent="0.2">
      <c r="B138" s="6" t="s">
        <v>218</v>
      </c>
      <c r="C138" s="6" t="s">
        <v>219</v>
      </c>
      <c r="D138" s="2" t="s">
        <v>25</v>
      </c>
      <c r="E138" s="10">
        <v>15</v>
      </c>
      <c r="F138" s="33" t="s">
        <v>534</v>
      </c>
      <c r="G138" s="10" t="str">
        <f t="shared" si="13"/>
        <v>-</v>
      </c>
    </row>
    <row r="139" spans="2:7" outlineLevel="2" x14ac:dyDescent="0.2">
      <c r="B139" s="6" t="s">
        <v>220</v>
      </c>
      <c r="C139" s="6" t="s">
        <v>221</v>
      </c>
      <c r="D139" s="2" t="s">
        <v>25</v>
      </c>
      <c r="E139" s="10">
        <v>1</v>
      </c>
      <c r="F139" s="33" t="s">
        <v>534</v>
      </c>
      <c r="G139" s="10" t="str">
        <f t="shared" si="13"/>
        <v>-</v>
      </c>
    </row>
    <row r="140" spans="2:7" outlineLevel="2" x14ac:dyDescent="0.2">
      <c r="B140" s="6" t="s">
        <v>222</v>
      </c>
      <c r="C140" s="6" t="s">
        <v>223</v>
      </c>
      <c r="D140" s="2" t="s">
        <v>25</v>
      </c>
      <c r="E140" s="10">
        <v>1</v>
      </c>
      <c r="F140" s="33" t="s">
        <v>534</v>
      </c>
      <c r="G140" s="10" t="str">
        <f t="shared" si="13"/>
        <v>-</v>
      </c>
    </row>
    <row r="141" spans="2:7" outlineLevel="1" x14ac:dyDescent="0.2">
      <c r="B141" s="14" t="s">
        <v>567</v>
      </c>
      <c r="C141" s="14" t="s">
        <v>568</v>
      </c>
      <c r="D141" s="14"/>
      <c r="E141" s="15"/>
      <c r="F141" s="34"/>
      <c r="G141" s="16" t="str">
        <f>G142</f>
        <v>-</v>
      </c>
    </row>
    <row r="142" spans="2:7" outlineLevel="2" x14ac:dyDescent="0.2">
      <c r="B142" s="6" t="s">
        <v>224</v>
      </c>
      <c r="C142" s="6" t="s">
        <v>225</v>
      </c>
      <c r="D142" s="2" t="s">
        <v>12</v>
      </c>
      <c r="E142" s="10">
        <v>1</v>
      </c>
      <c r="F142" s="33" t="s">
        <v>534</v>
      </c>
      <c r="G142" s="10" t="str">
        <f t="shared" ref="G142" si="14">IFERROR(ROUND(E142*F142,2),"-")</f>
        <v>-</v>
      </c>
    </row>
    <row r="143" spans="2:7" outlineLevel="1" x14ac:dyDescent="0.2">
      <c r="B143" s="14" t="s">
        <v>569</v>
      </c>
      <c r="C143" s="14" t="s">
        <v>570</v>
      </c>
      <c r="D143" s="14"/>
      <c r="E143" s="15"/>
      <c r="F143" s="34"/>
      <c r="G143" s="16" t="str">
        <f>G144</f>
        <v>-</v>
      </c>
    </row>
    <row r="144" spans="2:7" outlineLevel="2" x14ac:dyDescent="0.2">
      <c r="B144" s="6" t="s">
        <v>226</v>
      </c>
      <c r="C144" s="6" t="s">
        <v>227</v>
      </c>
      <c r="D144" s="2" t="s">
        <v>43</v>
      </c>
      <c r="E144" s="10">
        <v>1</v>
      </c>
      <c r="F144" s="33" t="s">
        <v>534</v>
      </c>
      <c r="G144" s="10" t="str">
        <f t="shared" ref="G144" si="15">IFERROR(ROUND(E144*F144,2),"-")</f>
        <v>-</v>
      </c>
    </row>
    <row r="145" spans="2:7" outlineLevel="1" x14ac:dyDescent="0.2">
      <c r="B145" s="14" t="s">
        <v>571</v>
      </c>
      <c r="C145" s="14" t="s">
        <v>572</v>
      </c>
      <c r="D145" s="14"/>
      <c r="E145" s="15"/>
      <c r="F145" s="34"/>
      <c r="G145" s="16">
        <f>SUM(G146:G148)</f>
        <v>0</v>
      </c>
    </row>
    <row r="146" spans="2:7" outlineLevel="1" x14ac:dyDescent="0.2">
      <c r="B146" s="6" t="s">
        <v>228</v>
      </c>
      <c r="C146" s="6" t="s">
        <v>665</v>
      </c>
      <c r="D146" s="2" t="s">
        <v>43</v>
      </c>
      <c r="E146" s="10">
        <v>1</v>
      </c>
      <c r="F146" s="33" t="s">
        <v>534</v>
      </c>
      <c r="G146" s="10" t="str">
        <f t="shared" ref="G146:G148" si="16">IFERROR(ROUND(E146*F146,2),"-")</f>
        <v>-</v>
      </c>
    </row>
    <row r="147" spans="2:7" ht="24" outlineLevel="1" x14ac:dyDescent="0.2">
      <c r="B147" s="6" t="s">
        <v>229</v>
      </c>
      <c r="C147" s="3" t="s">
        <v>230</v>
      </c>
      <c r="D147" s="2" t="s">
        <v>40</v>
      </c>
      <c r="E147" s="10">
        <v>326</v>
      </c>
      <c r="F147" s="33" t="s">
        <v>534</v>
      </c>
      <c r="G147" s="10" t="str">
        <f t="shared" si="16"/>
        <v>-</v>
      </c>
    </row>
    <row r="148" spans="2:7" ht="48" outlineLevel="1" x14ac:dyDescent="0.2">
      <c r="B148" s="6" t="s">
        <v>231</v>
      </c>
      <c r="C148" s="3" t="s">
        <v>232</v>
      </c>
      <c r="D148" s="2" t="s">
        <v>25</v>
      </c>
      <c r="E148" s="10">
        <v>11</v>
      </c>
      <c r="F148" s="33" t="s">
        <v>534</v>
      </c>
      <c r="G148" s="10" t="str">
        <f t="shared" si="16"/>
        <v>-</v>
      </c>
    </row>
    <row r="149" spans="2:7" x14ac:dyDescent="0.2">
      <c r="B149" s="11" t="s">
        <v>573</v>
      </c>
      <c r="C149" s="11" t="s">
        <v>234</v>
      </c>
      <c r="D149" s="11"/>
      <c r="E149" s="12"/>
      <c r="F149" s="32"/>
      <c r="G149" s="13">
        <f>SUM(G150,G152)</f>
        <v>0</v>
      </c>
    </row>
    <row r="150" spans="2:7" outlineLevel="1" x14ac:dyDescent="0.2">
      <c r="B150" s="14" t="s">
        <v>574</v>
      </c>
      <c r="C150" s="14" t="s">
        <v>234</v>
      </c>
      <c r="D150" s="14"/>
      <c r="E150" s="15"/>
      <c r="F150" s="34"/>
      <c r="G150" s="16">
        <f>SUM(G151)</f>
        <v>0</v>
      </c>
    </row>
    <row r="151" spans="2:7" outlineLevel="2" x14ac:dyDescent="0.2">
      <c r="B151" s="6" t="s">
        <v>233</v>
      </c>
      <c r="C151" s="6" t="s">
        <v>234</v>
      </c>
      <c r="D151" s="2" t="s">
        <v>43</v>
      </c>
      <c r="E151" s="10">
        <v>1</v>
      </c>
      <c r="F151" s="33" t="s">
        <v>534</v>
      </c>
      <c r="G151" s="10" t="str">
        <f t="shared" ref="G151" si="17">IFERROR(ROUND(E151*F151,2),"-")</f>
        <v>-</v>
      </c>
    </row>
    <row r="152" spans="2:7" outlineLevel="1" x14ac:dyDescent="0.2">
      <c r="B152" s="14" t="s">
        <v>575</v>
      </c>
      <c r="C152" s="14" t="s">
        <v>576</v>
      </c>
      <c r="D152" s="14"/>
      <c r="E152" s="15"/>
      <c r="F152" s="34"/>
      <c r="G152" s="16">
        <f>SUM(G153:G154)</f>
        <v>0</v>
      </c>
    </row>
    <row r="153" spans="2:7" ht="24" outlineLevel="1" x14ac:dyDescent="0.2">
      <c r="B153" s="6" t="s">
        <v>235</v>
      </c>
      <c r="C153" s="3" t="s">
        <v>236</v>
      </c>
      <c r="D153" s="2" t="s">
        <v>40</v>
      </c>
      <c r="E153" s="10">
        <v>40</v>
      </c>
      <c r="F153" s="33" t="s">
        <v>534</v>
      </c>
      <c r="G153" s="10" t="str">
        <f t="shared" ref="G153:G154" si="18">IFERROR(ROUND(E153*F153,2),"-")</f>
        <v>-</v>
      </c>
    </row>
    <row r="154" spans="2:7" outlineLevel="1" x14ac:dyDescent="0.2">
      <c r="B154" s="6" t="s">
        <v>237</v>
      </c>
      <c r="C154" s="6" t="s">
        <v>666</v>
      </c>
      <c r="D154" s="2" t="s">
        <v>43</v>
      </c>
      <c r="E154" s="10">
        <v>1</v>
      </c>
      <c r="F154" s="33" t="s">
        <v>534</v>
      </c>
      <c r="G154" s="10" t="str">
        <f t="shared" si="18"/>
        <v>-</v>
      </c>
    </row>
    <row r="155" spans="2:7" x14ac:dyDescent="0.2">
      <c r="B155" s="11" t="s">
        <v>577</v>
      </c>
      <c r="C155" s="11" t="s">
        <v>578</v>
      </c>
      <c r="D155" s="11"/>
      <c r="E155" s="12"/>
      <c r="F155" s="32"/>
      <c r="G155" s="13">
        <f>SUM(G156,G167)</f>
        <v>0</v>
      </c>
    </row>
    <row r="156" spans="2:7" outlineLevel="1" x14ac:dyDescent="0.2">
      <c r="B156" s="14" t="s">
        <v>579</v>
      </c>
      <c r="C156" s="14" t="s">
        <v>578</v>
      </c>
      <c r="D156" s="14"/>
      <c r="E156" s="15"/>
      <c r="F156" s="34"/>
      <c r="G156" s="16">
        <f>SUM(G157:G166)</f>
        <v>0</v>
      </c>
    </row>
    <row r="157" spans="2:7" ht="24" outlineLevel="2" x14ac:dyDescent="0.2">
      <c r="B157" s="6" t="s">
        <v>238</v>
      </c>
      <c r="C157" s="3" t="s">
        <v>239</v>
      </c>
      <c r="D157" s="2" t="s">
        <v>43</v>
      </c>
      <c r="E157" s="10">
        <v>1</v>
      </c>
      <c r="F157" s="33" t="s">
        <v>534</v>
      </c>
      <c r="G157" s="10" t="str">
        <f t="shared" ref="G157:G166" si="19">IFERROR(ROUND(E157*F157,2),"-")</f>
        <v>-</v>
      </c>
    </row>
    <row r="158" spans="2:7" ht="24" outlineLevel="2" x14ac:dyDescent="0.2">
      <c r="B158" s="6" t="s">
        <v>240</v>
      </c>
      <c r="C158" s="3" t="s">
        <v>241</v>
      </c>
      <c r="D158" s="2" t="s">
        <v>43</v>
      </c>
      <c r="E158" s="10">
        <v>1</v>
      </c>
      <c r="F158" s="33" t="s">
        <v>534</v>
      </c>
      <c r="G158" s="10" t="str">
        <f t="shared" si="19"/>
        <v>-</v>
      </c>
    </row>
    <row r="159" spans="2:7" outlineLevel="2" x14ac:dyDescent="0.2">
      <c r="B159" s="6" t="s">
        <v>242</v>
      </c>
      <c r="C159" s="6" t="s">
        <v>243</v>
      </c>
      <c r="D159" s="2" t="s">
        <v>43</v>
      </c>
      <c r="E159" s="10">
        <v>1</v>
      </c>
      <c r="F159" s="33" t="s">
        <v>534</v>
      </c>
      <c r="G159" s="10" t="str">
        <f t="shared" si="19"/>
        <v>-</v>
      </c>
    </row>
    <row r="160" spans="2:7" outlineLevel="2" x14ac:dyDescent="0.2">
      <c r="B160" s="6" t="s">
        <v>244</v>
      </c>
      <c r="C160" s="6" t="s">
        <v>245</v>
      </c>
      <c r="D160" s="2" t="s">
        <v>43</v>
      </c>
      <c r="E160" s="10">
        <v>1</v>
      </c>
      <c r="F160" s="33" t="s">
        <v>534</v>
      </c>
      <c r="G160" s="10" t="str">
        <f t="shared" si="19"/>
        <v>-</v>
      </c>
    </row>
    <row r="161" spans="2:7" outlineLevel="2" x14ac:dyDescent="0.2">
      <c r="B161" s="6" t="s">
        <v>246</v>
      </c>
      <c r="C161" s="6" t="s">
        <v>247</v>
      </c>
      <c r="D161" s="2" t="s">
        <v>43</v>
      </c>
      <c r="E161" s="10">
        <v>1</v>
      </c>
      <c r="F161" s="33" t="s">
        <v>534</v>
      </c>
      <c r="G161" s="10" t="str">
        <f t="shared" si="19"/>
        <v>-</v>
      </c>
    </row>
    <row r="162" spans="2:7" outlineLevel="2" x14ac:dyDescent="0.2">
      <c r="B162" s="6" t="s">
        <v>248</v>
      </c>
      <c r="C162" s="6" t="s">
        <v>249</v>
      </c>
      <c r="D162" s="2" t="s">
        <v>43</v>
      </c>
      <c r="E162" s="10">
        <v>1</v>
      </c>
      <c r="F162" s="33" t="s">
        <v>534</v>
      </c>
      <c r="G162" s="10" t="str">
        <f t="shared" si="19"/>
        <v>-</v>
      </c>
    </row>
    <row r="163" spans="2:7" outlineLevel="2" x14ac:dyDescent="0.2">
      <c r="B163" s="6" t="s">
        <v>250</v>
      </c>
      <c r="C163" s="6" t="s">
        <v>251</v>
      </c>
      <c r="D163" s="2" t="s">
        <v>43</v>
      </c>
      <c r="E163" s="10">
        <v>1</v>
      </c>
      <c r="F163" s="33" t="s">
        <v>534</v>
      </c>
      <c r="G163" s="10" t="str">
        <f t="shared" si="19"/>
        <v>-</v>
      </c>
    </row>
    <row r="164" spans="2:7" outlineLevel="2" x14ac:dyDescent="0.2">
      <c r="B164" s="6" t="s">
        <v>252</v>
      </c>
      <c r="C164" s="6" t="s">
        <v>253</v>
      </c>
      <c r="D164" s="2" t="s">
        <v>43</v>
      </c>
      <c r="E164" s="10">
        <v>1</v>
      </c>
      <c r="F164" s="33" t="s">
        <v>534</v>
      </c>
      <c r="G164" s="10" t="str">
        <f t="shared" si="19"/>
        <v>-</v>
      </c>
    </row>
    <row r="165" spans="2:7" outlineLevel="2" x14ac:dyDescent="0.2">
      <c r="B165" s="6" t="s">
        <v>254</v>
      </c>
      <c r="C165" s="6" t="s">
        <v>255</v>
      </c>
      <c r="D165" s="2" t="s">
        <v>43</v>
      </c>
      <c r="E165" s="10">
        <v>1</v>
      </c>
      <c r="F165" s="33" t="s">
        <v>534</v>
      </c>
      <c r="G165" s="10" t="str">
        <f t="shared" si="19"/>
        <v>-</v>
      </c>
    </row>
    <row r="166" spans="2:7" outlineLevel="2" x14ac:dyDescent="0.2">
      <c r="B166" s="6" t="s">
        <v>256</v>
      </c>
      <c r="C166" s="6" t="s">
        <v>667</v>
      </c>
      <c r="D166" s="2" t="s">
        <v>43</v>
      </c>
      <c r="E166" s="10">
        <v>1</v>
      </c>
      <c r="F166" s="33" t="s">
        <v>534</v>
      </c>
      <c r="G166" s="10" t="str">
        <f t="shared" si="19"/>
        <v>-</v>
      </c>
    </row>
    <row r="167" spans="2:7" outlineLevel="1" x14ac:dyDescent="0.2">
      <c r="B167" s="14" t="s">
        <v>580</v>
      </c>
      <c r="C167" s="14" t="s">
        <v>581</v>
      </c>
      <c r="D167" s="14"/>
      <c r="E167" s="15"/>
      <c r="F167" s="34"/>
      <c r="G167" s="16">
        <f>SUM(G168:G170)</f>
        <v>0</v>
      </c>
    </row>
    <row r="168" spans="2:7" outlineLevel="1" x14ac:dyDescent="0.2">
      <c r="B168" s="6" t="s">
        <v>257</v>
      </c>
      <c r="C168" s="6" t="s">
        <v>258</v>
      </c>
      <c r="D168" s="2" t="s">
        <v>25</v>
      </c>
      <c r="E168" s="10">
        <v>3</v>
      </c>
      <c r="F168" s="33" t="s">
        <v>534</v>
      </c>
      <c r="G168" s="10" t="str">
        <f t="shared" ref="G168:G170" si="20">IFERROR(ROUND(E168*F168,2),"-")</f>
        <v>-</v>
      </c>
    </row>
    <row r="169" spans="2:7" ht="48" outlineLevel="1" x14ac:dyDescent="0.2">
      <c r="B169" s="6" t="s">
        <v>259</v>
      </c>
      <c r="C169" s="3" t="s">
        <v>232</v>
      </c>
      <c r="D169" s="2" t="s">
        <v>25</v>
      </c>
      <c r="E169" s="10">
        <v>4</v>
      </c>
      <c r="F169" s="33" t="s">
        <v>534</v>
      </c>
      <c r="G169" s="10" t="str">
        <f t="shared" si="20"/>
        <v>-</v>
      </c>
    </row>
    <row r="170" spans="2:7" ht="24" outlineLevel="1" x14ac:dyDescent="0.2">
      <c r="B170" s="6" t="s">
        <v>260</v>
      </c>
      <c r="C170" s="3" t="s">
        <v>230</v>
      </c>
      <c r="D170" s="2" t="s">
        <v>40</v>
      </c>
      <c r="E170" s="10">
        <v>121</v>
      </c>
      <c r="F170" s="33" t="s">
        <v>534</v>
      </c>
      <c r="G170" s="10" t="str">
        <f t="shared" si="20"/>
        <v>-</v>
      </c>
    </row>
    <row r="171" spans="2:7" x14ac:dyDescent="0.2">
      <c r="B171" s="11" t="s">
        <v>582</v>
      </c>
      <c r="C171" s="11" t="s">
        <v>583</v>
      </c>
      <c r="D171" s="11"/>
      <c r="E171" s="12"/>
      <c r="F171" s="32"/>
      <c r="G171" s="13">
        <f>SUM(G172:G180)</f>
        <v>0</v>
      </c>
    </row>
    <row r="172" spans="2:7" ht="24" outlineLevel="1" x14ac:dyDescent="0.2">
      <c r="B172" s="6" t="s">
        <v>634</v>
      </c>
      <c r="C172" s="3" t="s">
        <v>261</v>
      </c>
      <c r="D172" s="2" t="s">
        <v>25</v>
      </c>
      <c r="E172" s="10">
        <v>1</v>
      </c>
      <c r="F172" s="33" t="s">
        <v>534</v>
      </c>
      <c r="G172" s="10" t="str">
        <f t="shared" ref="G172:G180" si="21">IFERROR(ROUND(E172*F172,2),"-")</f>
        <v>-</v>
      </c>
    </row>
    <row r="173" spans="2:7" ht="24" outlineLevel="1" x14ac:dyDescent="0.2">
      <c r="B173" s="6" t="s">
        <v>635</v>
      </c>
      <c r="C173" s="3" t="s">
        <v>262</v>
      </c>
      <c r="D173" s="2" t="s">
        <v>25</v>
      </c>
      <c r="E173" s="10">
        <v>1</v>
      </c>
      <c r="F173" s="33" t="s">
        <v>534</v>
      </c>
      <c r="G173" s="10" t="str">
        <f t="shared" si="21"/>
        <v>-</v>
      </c>
    </row>
    <row r="174" spans="2:7" ht="24" outlineLevel="1" x14ac:dyDescent="0.2">
      <c r="B174" s="6" t="s">
        <v>636</v>
      </c>
      <c r="C174" s="3" t="s">
        <v>263</v>
      </c>
      <c r="D174" s="2" t="s">
        <v>25</v>
      </c>
      <c r="E174" s="10">
        <v>1</v>
      </c>
      <c r="F174" s="33" t="s">
        <v>534</v>
      </c>
      <c r="G174" s="10" t="str">
        <f t="shared" si="21"/>
        <v>-</v>
      </c>
    </row>
    <row r="175" spans="2:7" ht="24" outlineLevel="1" x14ac:dyDescent="0.2">
      <c r="B175" s="6" t="s">
        <v>637</v>
      </c>
      <c r="C175" s="3" t="s">
        <v>264</v>
      </c>
      <c r="D175" s="2" t="s">
        <v>25</v>
      </c>
      <c r="E175" s="10">
        <v>4</v>
      </c>
      <c r="F175" s="33" t="s">
        <v>534</v>
      </c>
      <c r="G175" s="10" t="str">
        <f t="shared" si="21"/>
        <v>-</v>
      </c>
    </row>
    <row r="176" spans="2:7" ht="24" outlineLevel="1" x14ac:dyDescent="0.2">
      <c r="B176" s="6" t="s">
        <v>638</v>
      </c>
      <c r="C176" s="3" t="s">
        <v>265</v>
      </c>
      <c r="D176" s="2" t="s">
        <v>25</v>
      </c>
      <c r="E176" s="10">
        <v>2</v>
      </c>
      <c r="F176" s="33" t="s">
        <v>534</v>
      </c>
      <c r="G176" s="10" t="str">
        <f t="shared" si="21"/>
        <v>-</v>
      </c>
    </row>
    <row r="177" spans="2:7" ht="24" outlineLevel="1" x14ac:dyDescent="0.2">
      <c r="B177" s="6" t="s">
        <v>639</v>
      </c>
      <c r="C177" s="3" t="s">
        <v>266</v>
      </c>
      <c r="D177" s="2" t="s">
        <v>25</v>
      </c>
      <c r="E177" s="10">
        <v>1</v>
      </c>
      <c r="F177" s="33" t="s">
        <v>534</v>
      </c>
      <c r="G177" s="10" t="str">
        <f t="shared" si="21"/>
        <v>-</v>
      </c>
    </row>
    <row r="178" spans="2:7" ht="24" outlineLevel="1" x14ac:dyDescent="0.2">
      <c r="B178" s="6" t="s">
        <v>640</v>
      </c>
      <c r="C178" s="3" t="s">
        <v>267</v>
      </c>
      <c r="D178" s="2" t="s">
        <v>25</v>
      </c>
      <c r="E178" s="10">
        <v>1</v>
      </c>
      <c r="F178" s="33" t="s">
        <v>534</v>
      </c>
      <c r="G178" s="10" t="str">
        <f t="shared" si="21"/>
        <v>-</v>
      </c>
    </row>
    <row r="179" spans="2:7" ht="24" outlineLevel="1" x14ac:dyDescent="0.2">
      <c r="B179" s="6" t="s">
        <v>641</v>
      </c>
      <c r="C179" s="3" t="s">
        <v>268</v>
      </c>
      <c r="D179" s="2" t="s">
        <v>25</v>
      </c>
      <c r="E179" s="10">
        <v>1</v>
      </c>
      <c r="F179" s="33" t="s">
        <v>534</v>
      </c>
      <c r="G179" s="10" t="str">
        <f t="shared" si="21"/>
        <v>-</v>
      </c>
    </row>
    <row r="180" spans="2:7" ht="24" outlineLevel="1" x14ac:dyDescent="0.2">
      <c r="B180" s="6" t="s">
        <v>642</v>
      </c>
      <c r="C180" s="3" t="s">
        <v>269</v>
      </c>
      <c r="D180" s="2" t="s">
        <v>25</v>
      </c>
      <c r="E180" s="10">
        <v>1</v>
      </c>
      <c r="F180" s="33" t="s">
        <v>534</v>
      </c>
      <c r="G180" s="10" t="str">
        <f t="shared" si="21"/>
        <v>-</v>
      </c>
    </row>
    <row r="181" spans="2:7" x14ac:dyDescent="0.2">
      <c r="B181" s="11" t="s">
        <v>584</v>
      </c>
      <c r="C181" s="11" t="s">
        <v>585</v>
      </c>
      <c r="D181" s="11"/>
      <c r="E181" s="12"/>
      <c r="F181" s="32"/>
      <c r="G181" s="13">
        <f>SUM(G182:G188)</f>
        <v>0</v>
      </c>
    </row>
    <row r="182" spans="2:7" ht="13.5" outlineLevel="1" x14ac:dyDescent="0.2">
      <c r="B182" s="6" t="s">
        <v>270</v>
      </c>
      <c r="C182" s="6" t="s">
        <v>137</v>
      </c>
      <c r="D182" s="2" t="s">
        <v>271</v>
      </c>
      <c r="E182" s="10">
        <v>760.08</v>
      </c>
      <c r="F182" s="33" t="s">
        <v>534</v>
      </c>
      <c r="G182" s="10" t="str">
        <f t="shared" ref="G182:G188" si="22">IFERROR(ROUND(E182*F182,2),"-")</f>
        <v>-</v>
      </c>
    </row>
    <row r="183" spans="2:7" ht="13.5" outlineLevel="1" x14ac:dyDescent="0.2">
      <c r="B183" s="6" t="s">
        <v>272</v>
      </c>
      <c r="C183" s="6" t="s">
        <v>273</v>
      </c>
      <c r="D183" s="2" t="s">
        <v>98</v>
      </c>
      <c r="E183" s="10">
        <v>13.51</v>
      </c>
      <c r="F183" s="33" t="s">
        <v>534</v>
      </c>
      <c r="G183" s="10" t="str">
        <f t="shared" si="22"/>
        <v>-</v>
      </c>
    </row>
    <row r="184" spans="2:7" ht="24" outlineLevel="1" x14ac:dyDescent="0.2">
      <c r="B184" s="6" t="s">
        <v>274</v>
      </c>
      <c r="C184" s="3" t="s">
        <v>275</v>
      </c>
      <c r="D184" s="2" t="s">
        <v>22</v>
      </c>
      <c r="E184" s="10">
        <v>22.98</v>
      </c>
      <c r="F184" s="33" t="s">
        <v>534</v>
      </c>
      <c r="G184" s="10" t="str">
        <f t="shared" si="22"/>
        <v>-</v>
      </c>
    </row>
    <row r="185" spans="2:7" ht="24" outlineLevel="1" x14ac:dyDescent="0.2">
      <c r="B185" s="6" t="s">
        <v>276</v>
      </c>
      <c r="C185" s="3" t="s">
        <v>277</v>
      </c>
      <c r="D185" s="2" t="s">
        <v>22</v>
      </c>
      <c r="E185" s="10">
        <v>380.04</v>
      </c>
      <c r="F185" s="33" t="s">
        <v>534</v>
      </c>
      <c r="G185" s="10" t="str">
        <f t="shared" si="22"/>
        <v>-</v>
      </c>
    </row>
    <row r="186" spans="2:7" ht="24" outlineLevel="1" x14ac:dyDescent="0.2">
      <c r="B186" s="6" t="s">
        <v>278</v>
      </c>
      <c r="C186" s="3" t="s">
        <v>279</v>
      </c>
      <c r="D186" s="2" t="s">
        <v>22</v>
      </c>
      <c r="E186" s="10">
        <v>357.06</v>
      </c>
      <c r="F186" s="33" t="s">
        <v>534</v>
      </c>
      <c r="G186" s="10" t="str">
        <f t="shared" si="22"/>
        <v>-</v>
      </c>
    </row>
    <row r="187" spans="2:7" ht="24" outlineLevel="1" x14ac:dyDescent="0.2">
      <c r="B187" s="6" t="s">
        <v>280</v>
      </c>
      <c r="C187" s="3" t="s">
        <v>281</v>
      </c>
      <c r="D187" s="2" t="s">
        <v>22</v>
      </c>
      <c r="E187" s="10">
        <v>380.04</v>
      </c>
      <c r="F187" s="33" t="s">
        <v>534</v>
      </c>
      <c r="G187" s="10" t="str">
        <f t="shared" si="22"/>
        <v>-</v>
      </c>
    </row>
    <row r="188" spans="2:7" ht="36" outlineLevel="1" x14ac:dyDescent="0.2">
      <c r="B188" s="6" t="s">
        <v>282</v>
      </c>
      <c r="C188" s="3" t="s">
        <v>283</v>
      </c>
      <c r="D188" s="2" t="s">
        <v>22</v>
      </c>
      <c r="E188" s="10">
        <v>42.66</v>
      </c>
      <c r="F188" s="33" t="s">
        <v>534</v>
      </c>
      <c r="G188" s="10" t="str">
        <f t="shared" si="22"/>
        <v>-</v>
      </c>
    </row>
    <row r="189" spans="2:7" x14ac:dyDescent="0.2">
      <c r="B189" s="11" t="s">
        <v>586</v>
      </c>
      <c r="C189" s="11" t="s">
        <v>587</v>
      </c>
      <c r="D189" s="11"/>
      <c r="E189" s="12"/>
      <c r="F189" s="32"/>
      <c r="G189" s="13">
        <f>SUM(G190:G198)</f>
        <v>0</v>
      </c>
    </row>
    <row r="190" spans="2:7" outlineLevel="1" x14ac:dyDescent="0.2">
      <c r="B190" s="6" t="s">
        <v>284</v>
      </c>
      <c r="C190" s="6" t="s">
        <v>285</v>
      </c>
      <c r="D190" s="2" t="s">
        <v>22</v>
      </c>
      <c r="E190" s="10">
        <v>1257.42</v>
      </c>
      <c r="F190" s="33" t="s">
        <v>534</v>
      </c>
      <c r="G190" s="10" t="str">
        <f t="shared" ref="G190:G198" si="23">IFERROR(ROUND(E190*F190,2),"-")</f>
        <v>-</v>
      </c>
    </row>
    <row r="191" spans="2:7" outlineLevel="1" x14ac:dyDescent="0.2">
      <c r="B191" s="6" t="s">
        <v>286</v>
      </c>
      <c r="C191" s="6" t="s">
        <v>287</v>
      </c>
      <c r="D191" s="2" t="s">
        <v>22</v>
      </c>
      <c r="E191" s="10">
        <v>1257.42</v>
      </c>
      <c r="F191" s="33" t="s">
        <v>534</v>
      </c>
      <c r="G191" s="10" t="str">
        <f t="shared" si="23"/>
        <v>-</v>
      </c>
    </row>
    <row r="192" spans="2:7" outlineLevel="1" x14ac:dyDescent="0.2">
      <c r="B192" s="6" t="s">
        <v>288</v>
      </c>
      <c r="C192" s="6" t="s">
        <v>289</v>
      </c>
      <c r="D192" s="2" t="s">
        <v>115</v>
      </c>
      <c r="E192" s="10">
        <v>1257.42</v>
      </c>
      <c r="F192" s="33" t="s">
        <v>534</v>
      </c>
      <c r="G192" s="10" t="str">
        <f t="shared" si="23"/>
        <v>-</v>
      </c>
    </row>
    <row r="193" spans="2:7" outlineLevel="1" x14ac:dyDescent="0.2">
      <c r="B193" s="6" t="s">
        <v>290</v>
      </c>
      <c r="C193" s="6" t="s">
        <v>291</v>
      </c>
      <c r="D193" s="2" t="s">
        <v>22</v>
      </c>
      <c r="E193" s="10">
        <v>1257.42</v>
      </c>
      <c r="F193" s="33" t="s">
        <v>534</v>
      </c>
      <c r="G193" s="10" t="str">
        <f t="shared" si="23"/>
        <v>-</v>
      </c>
    </row>
    <row r="194" spans="2:7" ht="24" outlineLevel="1" x14ac:dyDescent="0.2">
      <c r="B194" s="6" t="s">
        <v>292</v>
      </c>
      <c r="C194" s="3" t="s">
        <v>293</v>
      </c>
      <c r="D194" s="2" t="s">
        <v>22</v>
      </c>
      <c r="E194" s="10">
        <v>1257.42</v>
      </c>
      <c r="F194" s="33" t="s">
        <v>534</v>
      </c>
      <c r="G194" s="10" t="str">
        <f t="shared" si="23"/>
        <v>-</v>
      </c>
    </row>
    <row r="195" spans="2:7" ht="24" outlineLevel="1" x14ac:dyDescent="0.2">
      <c r="B195" s="6" t="s">
        <v>294</v>
      </c>
      <c r="C195" s="3" t="s">
        <v>295</v>
      </c>
      <c r="D195" s="2" t="s">
        <v>22</v>
      </c>
      <c r="E195" s="10">
        <v>1257.42</v>
      </c>
      <c r="F195" s="33" t="s">
        <v>534</v>
      </c>
      <c r="G195" s="10" t="str">
        <f t="shared" si="23"/>
        <v>-</v>
      </c>
    </row>
    <row r="196" spans="2:7" ht="24" outlineLevel="1" x14ac:dyDescent="0.2">
      <c r="B196" s="6" t="s">
        <v>296</v>
      </c>
      <c r="C196" s="3" t="s">
        <v>297</v>
      </c>
      <c r="D196" s="2" t="s">
        <v>22</v>
      </c>
      <c r="E196" s="10">
        <v>49.61</v>
      </c>
      <c r="F196" s="33" t="s">
        <v>534</v>
      </c>
      <c r="G196" s="10" t="str">
        <f t="shared" si="23"/>
        <v>-</v>
      </c>
    </row>
    <row r="197" spans="2:7" ht="24" outlineLevel="1" x14ac:dyDescent="0.2">
      <c r="B197" s="6" t="s">
        <v>298</v>
      </c>
      <c r="C197" s="3" t="s">
        <v>299</v>
      </c>
      <c r="D197" s="2" t="s">
        <v>40</v>
      </c>
      <c r="E197" s="10">
        <v>38.94</v>
      </c>
      <c r="F197" s="33" t="s">
        <v>534</v>
      </c>
      <c r="G197" s="10" t="str">
        <f t="shared" si="23"/>
        <v>-</v>
      </c>
    </row>
    <row r="198" spans="2:7" ht="24" outlineLevel="1" x14ac:dyDescent="0.2">
      <c r="B198" s="6" t="s">
        <v>300</v>
      </c>
      <c r="C198" s="3" t="s">
        <v>301</v>
      </c>
      <c r="D198" s="2" t="s">
        <v>22</v>
      </c>
      <c r="E198" s="10">
        <v>26.73</v>
      </c>
      <c r="F198" s="33" t="s">
        <v>534</v>
      </c>
      <c r="G198" s="10" t="str">
        <f t="shared" si="23"/>
        <v>-</v>
      </c>
    </row>
    <row r="199" spans="2:7" x14ac:dyDescent="0.2">
      <c r="B199" s="11" t="s">
        <v>588</v>
      </c>
      <c r="C199" s="11" t="s">
        <v>589</v>
      </c>
      <c r="D199" s="11"/>
      <c r="E199" s="12"/>
      <c r="F199" s="32"/>
      <c r="G199" s="13">
        <f>SUM(G200:G206)</f>
        <v>0</v>
      </c>
    </row>
    <row r="200" spans="2:7" outlineLevel="1" x14ac:dyDescent="0.2">
      <c r="B200" s="6" t="s">
        <v>302</v>
      </c>
      <c r="C200" s="6" t="s">
        <v>285</v>
      </c>
      <c r="D200" s="2" t="s">
        <v>22</v>
      </c>
      <c r="E200" s="10">
        <v>947.11</v>
      </c>
      <c r="F200" s="33" t="s">
        <v>534</v>
      </c>
      <c r="G200" s="10" t="str">
        <f t="shared" ref="G200:G206" si="24">IFERROR(ROUND(E200*F200,2),"-")</f>
        <v>-</v>
      </c>
    </row>
    <row r="201" spans="2:7" outlineLevel="1" x14ac:dyDescent="0.2">
      <c r="B201" s="6" t="s">
        <v>303</v>
      </c>
      <c r="C201" s="6" t="s">
        <v>287</v>
      </c>
      <c r="D201" s="2" t="s">
        <v>22</v>
      </c>
      <c r="E201" s="10">
        <v>947.11</v>
      </c>
      <c r="F201" s="33" t="s">
        <v>534</v>
      </c>
      <c r="G201" s="10" t="str">
        <f t="shared" si="24"/>
        <v>-</v>
      </c>
    </row>
    <row r="202" spans="2:7" outlineLevel="1" x14ac:dyDescent="0.2">
      <c r="B202" s="6" t="s">
        <v>304</v>
      </c>
      <c r="C202" s="6" t="s">
        <v>291</v>
      </c>
      <c r="D202" s="2" t="s">
        <v>22</v>
      </c>
      <c r="E202" s="10">
        <v>947.11</v>
      </c>
      <c r="F202" s="33" t="s">
        <v>534</v>
      </c>
      <c r="G202" s="10" t="str">
        <f t="shared" si="24"/>
        <v>-</v>
      </c>
    </row>
    <row r="203" spans="2:7" ht="24" outlineLevel="1" x14ac:dyDescent="0.2">
      <c r="B203" s="6" t="s">
        <v>305</v>
      </c>
      <c r="C203" s="3" t="s">
        <v>293</v>
      </c>
      <c r="D203" s="2" t="s">
        <v>22</v>
      </c>
      <c r="E203" s="10">
        <v>947.11</v>
      </c>
      <c r="F203" s="33" t="s">
        <v>534</v>
      </c>
      <c r="G203" s="10" t="str">
        <f t="shared" si="24"/>
        <v>-</v>
      </c>
    </row>
    <row r="204" spans="2:7" ht="24" outlineLevel="1" x14ac:dyDescent="0.2">
      <c r="B204" s="6" t="s">
        <v>306</v>
      </c>
      <c r="C204" s="3" t="s">
        <v>295</v>
      </c>
      <c r="D204" s="2" t="s">
        <v>22</v>
      </c>
      <c r="E204" s="10">
        <v>947.11</v>
      </c>
      <c r="F204" s="33" t="s">
        <v>534</v>
      </c>
      <c r="G204" s="10" t="str">
        <f t="shared" si="24"/>
        <v>-</v>
      </c>
    </row>
    <row r="205" spans="2:7" outlineLevel="1" x14ac:dyDescent="0.2">
      <c r="B205" s="6" t="s">
        <v>307</v>
      </c>
      <c r="C205" s="6" t="s">
        <v>308</v>
      </c>
      <c r="D205" s="2" t="s">
        <v>115</v>
      </c>
      <c r="E205" s="10">
        <v>947.11</v>
      </c>
      <c r="F205" s="33" t="s">
        <v>534</v>
      </c>
      <c r="G205" s="10" t="str">
        <f t="shared" si="24"/>
        <v>-</v>
      </c>
    </row>
    <row r="206" spans="2:7" ht="24" outlineLevel="1" x14ac:dyDescent="0.2">
      <c r="B206" s="6" t="s">
        <v>309</v>
      </c>
      <c r="C206" s="3" t="s">
        <v>310</v>
      </c>
      <c r="D206" s="2" t="s">
        <v>22</v>
      </c>
      <c r="E206" s="10">
        <v>130.44999999999999</v>
      </c>
      <c r="F206" s="33" t="s">
        <v>534</v>
      </c>
      <c r="G206" s="10" t="str">
        <f t="shared" si="24"/>
        <v>-</v>
      </c>
    </row>
    <row r="207" spans="2:7" x14ac:dyDescent="0.2">
      <c r="B207" s="11" t="s">
        <v>590</v>
      </c>
      <c r="C207" s="11" t="s">
        <v>591</v>
      </c>
      <c r="D207" s="11"/>
      <c r="E207" s="12"/>
      <c r="F207" s="32"/>
      <c r="G207" s="13">
        <f>SUM(G208:G211)</f>
        <v>0</v>
      </c>
    </row>
    <row r="208" spans="2:7" outlineLevel="1" x14ac:dyDescent="0.2">
      <c r="B208" s="6" t="s">
        <v>311</v>
      </c>
      <c r="C208" s="6" t="s">
        <v>312</v>
      </c>
      <c r="D208" s="2" t="s">
        <v>22</v>
      </c>
      <c r="E208" s="10">
        <v>16.16</v>
      </c>
      <c r="F208" s="33" t="s">
        <v>534</v>
      </c>
      <c r="G208" s="10" t="str">
        <f t="shared" ref="G208:G211" si="25">IFERROR(ROUND(E208*F208,2),"-")</f>
        <v>-</v>
      </c>
    </row>
    <row r="209" spans="2:7" outlineLevel="1" x14ac:dyDescent="0.2">
      <c r="B209" s="6" t="s">
        <v>313</v>
      </c>
      <c r="C209" s="6" t="s">
        <v>314</v>
      </c>
      <c r="D209" s="2" t="s">
        <v>22</v>
      </c>
      <c r="E209" s="10">
        <v>56.48</v>
      </c>
      <c r="F209" s="33" t="s">
        <v>534</v>
      </c>
      <c r="G209" s="10" t="str">
        <f t="shared" si="25"/>
        <v>-</v>
      </c>
    </row>
    <row r="210" spans="2:7" outlineLevel="1" x14ac:dyDescent="0.2">
      <c r="B210" s="6" t="s">
        <v>315</v>
      </c>
      <c r="C210" s="6" t="s">
        <v>316</v>
      </c>
      <c r="D210" s="2" t="s">
        <v>115</v>
      </c>
      <c r="E210" s="10">
        <v>66.64</v>
      </c>
      <c r="F210" s="33" t="s">
        <v>534</v>
      </c>
      <c r="G210" s="10" t="str">
        <f t="shared" si="25"/>
        <v>-</v>
      </c>
    </row>
    <row r="211" spans="2:7" outlineLevel="1" x14ac:dyDescent="0.2">
      <c r="B211" s="6" t="s">
        <v>317</v>
      </c>
      <c r="C211" s="6" t="s">
        <v>318</v>
      </c>
      <c r="D211" s="2" t="s">
        <v>115</v>
      </c>
      <c r="E211" s="10">
        <v>82.62</v>
      </c>
      <c r="F211" s="33" t="s">
        <v>534</v>
      </c>
      <c r="G211" s="10" t="str">
        <f t="shared" si="25"/>
        <v>-</v>
      </c>
    </row>
    <row r="212" spans="2:7" x14ac:dyDescent="0.2">
      <c r="B212" s="11" t="s">
        <v>592</v>
      </c>
      <c r="C212" s="11" t="s">
        <v>593</v>
      </c>
      <c r="D212" s="11"/>
      <c r="E212" s="12"/>
      <c r="F212" s="32"/>
      <c r="G212" s="13">
        <f>SUM(G213,G215,G219,G225,G235,G240)</f>
        <v>0</v>
      </c>
    </row>
    <row r="213" spans="2:7" outlineLevel="1" x14ac:dyDescent="0.2">
      <c r="B213" s="14" t="s">
        <v>594</v>
      </c>
      <c r="C213" s="14" t="s">
        <v>595</v>
      </c>
      <c r="D213" s="14"/>
      <c r="E213" s="15"/>
      <c r="F213" s="34"/>
      <c r="G213" s="16">
        <f>SUM(G214)</f>
        <v>0</v>
      </c>
    </row>
    <row r="214" spans="2:7" ht="24" outlineLevel="2" x14ac:dyDescent="0.2">
      <c r="B214" s="6" t="s">
        <v>319</v>
      </c>
      <c r="C214" s="3" t="s">
        <v>320</v>
      </c>
      <c r="D214" s="2" t="s">
        <v>22</v>
      </c>
      <c r="E214" s="10">
        <v>348.41</v>
      </c>
      <c r="F214" s="33" t="s">
        <v>534</v>
      </c>
      <c r="G214" s="10" t="str">
        <f t="shared" ref="G214" si="26">IFERROR(ROUND(E214*F214,2),"-")</f>
        <v>-</v>
      </c>
    </row>
    <row r="215" spans="2:7" outlineLevel="1" x14ac:dyDescent="0.2">
      <c r="B215" s="14" t="s">
        <v>596</v>
      </c>
      <c r="C215" s="14" t="s">
        <v>597</v>
      </c>
      <c r="D215" s="14"/>
      <c r="E215" s="15"/>
      <c r="F215" s="34"/>
      <c r="G215" s="16">
        <f>SUM(G216:G218)</f>
        <v>0</v>
      </c>
    </row>
    <row r="216" spans="2:7" outlineLevel="2" x14ac:dyDescent="0.2">
      <c r="B216" s="6" t="s">
        <v>321</v>
      </c>
      <c r="C216" s="5" t="s">
        <v>322</v>
      </c>
      <c r="D216" s="2" t="s">
        <v>22</v>
      </c>
      <c r="E216" s="10">
        <v>71.819999999999993</v>
      </c>
      <c r="F216" s="33" t="s">
        <v>534</v>
      </c>
      <c r="G216" s="10" t="str">
        <f t="shared" ref="G216:G218" si="27">IFERROR(ROUND(E216*F216,2),"-")</f>
        <v>-</v>
      </c>
    </row>
    <row r="217" spans="2:7" outlineLevel="2" x14ac:dyDescent="0.2">
      <c r="B217" s="6" t="s">
        <v>323</v>
      </c>
      <c r="C217" s="5" t="s">
        <v>324</v>
      </c>
      <c r="D217" s="2" t="s">
        <v>22</v>
      </c>
      <c r="E217" s="10">
        <v>177</v>
      </c>
      <c r="F217" s="33" t="s">
        <v>534</v>
      </c>
      <c r="G217" s="10" t="str">
        <f t="shared" si="27"/>
        <v>-</v>
      </c>
    </row>
    <row r="218" spans="2:7" outlineLevel="2" x14ac:dyDescent="0.2">
      <c r="B218" s="6" t="s">
        <v>325</v>
      </c>
      <c r="C218" s="5" t="s">
        <v>326</v>
      </c>
      <c r="D218" s="2" t="s">
        <v>22</v>
      </c>
      <c r="E218" s="10">
        <v>17.899999999999999</v>
      </c>
      <c r="F218" s="33" t="s">
        <v>534</v>
      </c>
      <c r="G218" s="10" t="str">
        <f t="shared" si="27"/>
        <v>-</v>
      </c>
    </row>
    <row r="219" spans="2:7" outlineLevel="1" x14ac:dyDescent="0.2">
      <c r="B219" s="14" t="s">
        <v>598</v>
      </c>
      <c r="C219" s="14" t="s">
        <v>599</v>
      </c>
      <c r="D219" s="14"/>
      <c r="E219" s="15"/>
      <c r="F219" s="34"/>
      <c r="G219" s="16">
        <f>SUM(G220:G224)</f>
        <v>0</v>
      </c>
    </row>
    <row r="220" spans="2:7" ht="24" outlineLevel="2" x14ac:dyDescent="0.2">
      <c r="B220" s="6" t="s">
        <v>327</v>
      </c>
      <c r="C220" s="3" t="s">
        <v>328</v>
      </c>
      <c r="D220" s="2" t="s">
        <v>22</v>
      </c>
      <c r="E220" s="10">
        <v>136.13999999999999</v>
      </c>
      <c r="F220" s="33" t="s">
        <v>534</v>
      </c>
      <c r="G220" s="10" t="str">
        <f t="shared" ref="G220:G224" si="28">IFERROR(ROUND(E220*F220,2),"-")</f>
        <v>-</v>
      </c>
    </row>
    <row r="221" spans="2:7" outlineLevel="2" x14ac:dyDescent="0.2">
      <c r="B221" s="6" t="s">
        <v>329</v>
      </c>
      <c r="C221" s="6" t="s">
        <v>330</v>
      </c>
      <c r="D221" s="2" t="s">
        <v>22</v>
      </c>
      <c r="E221" s="10">
        <v>177</v>
      </c>
      <c r="F221" s="33" t="s">
        <v>534</v>
      </c>
      <c r="G221" s="10" t="str">
        <f t="shared" si="28"/>
        <v>-</v>
      </c>
    </row>
    <row r="222" spans="2:7" outlineLevel="2" x14ac:dyDescent="0.2">
      <c r="B222" s="6" t="s">
        <v>331</v>
      </c>
      <c r="C222" s="6" t="s">
        <v>332</v>
      </c>
      <c r="D222" s="2" t="s">
        <v>22</v>
      </c>
      <c r="E222" s="10">
        <v>159.68</v>
      </c>
      <c r="F222" s="33" t="s">
        <v>534</v>
      </c>
      <c r="G222" s="10" t="str">
        <f t="shared" si="28"/>
        <v>-</v>
      </c>
    </row>
    <row r="223" spans="2:7" ht="24" outlineLevel="2" x14ac:dyDescent="0.2">
      <c r="B223" s="6" t="s">
        <v>333</v>
      </c>
      <c r="C223" s="3" t="s">
        <v>334</v>
      </c>
      <c r="D223" s="2" t="s">
        <v>22</v>
      </c>
      <c r="E223" s="10">
        <v>280</v>
      </c>
      <c r="F223" s="33" t="s">
        <v>534</v>
      </c>
      <c r="G223" s="10" t="str">
        <f t="shared" si="28"/>
        <v>-</v>
      </c>
    </row>
    <row r="224" spans="2:7" outlineLevel="2" x14ac:dyDescent="0.2">
      <c r="B224" s="6" t="s">
        <v>335</v>
      </c>
      <c r="C224" s="3" t="s">
        <v>668</v>
      </c>
      <c r="D224" s="2" t="s">
        <v>22</v>
      </c>
      <c r="E224" s="10">
        <v>66</v>
      </c>
      <c r="F224" s="33" t="s">
        <v>534</v>
      </c>
      <c r="G224" s="10" t="str">
        <f t="shared" si="28"/>
        <v>-</v>
      </c>
    </row>
    <row r="225" spans="2:7" outlineLevel="1" x14ac:dyDescent="0.2">
      <c r="B225" s="14" t="s">
        <v>600</v>
      </c>
      <c r="C225" s="14" t="s">
        <v>601</v>
      </c>
      <c r="D225" s="14"/>
      <c r="E225" s="15"/>
      <c r="F225" s="34"/>
      <c r="G225" s="16">
        <f>SUM(G226:G234)</f>
        <v>0</v>
      </c>
    </row>
    <row r="226" spans="2:7" ht="24" outlineLevel="2" x14ac:dyDescent="0.2">
      <c r="B226" s="6" t="s">
        <v>336</v>
      </c>
      <c r="C226" s="3" t="s">
        <v>337</v>
      </c>
      <c r="D226" s="2" t="s">
        <v>338</v>
      </c>
      <c r="E226" s="10">
        <v>1</v>
      </c>
      <c r="F226" s="33" t="s">
        <v>534</v>
      </c>
      <c r="G226" s="10" t="str">
        <f t="shared" ref="G226:G234" si="29">IFERROR(ROUND(E226*F226,2),"-")</f>
        <v>-</v>
      </c>
    </row>
    <row r="227" spans="2:7" ht="24" outlineLevel="2" x14ac:dyDescent="0.2">
      <c r="B227" s="6" t="s">
        <v>339</v>
      </c>
      <c r="C227" s="3" t="s">
        <v>340</v>
      </c>
      <c r="D227" s="2" t="s">
        <v>338</v>
      </c>
      <c r="E227" s="10">
        <v>1</v>
      </c>
      <c r="F227" s="33" t="s">
        <v>534</v>
      </c>
      <c r="G227" s="10" t="str">
        <f t="shared" si="29"/>
        <v>-</v>
      </c>
    </row>
    <row r="228" spans="2:7" ht="24" outlineLevel="2" x14ac:dyDescent="0.2">
      <c r="B228" s="6" t="s">
        <v>341</v>
      </c>
      <c r="C228" s="3" t="s">
        <v>342</v>
      </c>
      <c r="D228" s="2" t="s">
        <v>338</v>
      </c>
      <c r="E228" s="10">
        <v>1</v>
      </c>
      <c r="F228" s="33" t="s">
        <v>534</v>
      </c>
      <c r="G228" s="10" t="str">
        <f t="shared" si="29"/>
        <v>-</v>
      </c>
    </row>
    <row r="229" spans="2:7" ht="24" outlineLevel="2" x14ac:dyDescent="0.2">
      <c r="B229" s="6" t="s">
        <v>343</v>
      </c>
      <c r="C229" s="3" t="s">
        <v>344</v>
      </c>
      <c r="D229" s="2" t="s">
        <v>338</v>
      </c>
      <c r="E229" s="10">
        <v>1</v>
      </c>
      <c r="F229" s="33" t="s">
        <v>534</v>
      </c>
      <c r="G229" s="10" t="str">
        <f t="shared" si="29"/>
        <v>-</v>
      </c>
    </row>
    <row r="230" spans="2:7" ht="24" outlineLevel="2" x14ac:dyDescent="0.2">
      <c r="B230" s="6" t="s">
        <v>345</v>
      </c>
      <c r="C230" s="3" t="s">
        <v>346</v>
      </c>
      <c r="D230" s="2" t="s">
        <v>338</v>
      </c>
      <c r="E230" s="10">
        <v>1</v>
      </c>
      <c r="F230" s="33" t="s">
        <v>534</v>
      </c>
      <c r="G230" s="10" t="str">
        <f t="shared" si="29"/>
        <v>-</v>
      </c>
    </row>
    <row r="231" spans="2:7" ht="24" outlineLevel="2" x14ac:dyDescent="0.2">
      <c r="B231" s="6" t="s">
        <v>347</v>
      </c>
      <c r="C231" s="3" t="s">
        <v>348</v>
      </c>
      <c r="D231" s="2" t="s">
        <v>338</v>
      </c>
      <c r="E231" s="10">
        <v>1</v>
      </c>
      <c r="F231" s="33" t="s">
        <v>534</v>
      </c>
      <c r="G231" s="10" t="str">
        <f t="shared" si="29"/>
        <v>-</v>
      </c>
    </row>
    <row r="232" spans="2:7" ht="24" outlineLevel="2" x14ac:dyDescent="0.2">
      <c r="B232" s="6" t="s">
        <v>349</v>
      </c>
      <c r="C232" s="3" t="s">
        <v>350</v>
      </c>
      <c r="D232" s="2" t="s">
        <v>338</v>
      </c>
      <c r="E232" s="10">
        <v>1</v>
      </c>
      <c r="F232" s="33" t="s">
        <v>534</v>
      </c>
      <c r="G232" s="10" t="str">
        <f t="shared" si="29"/>
        <v>-</v>
      </c>
    </row>
    <row r="233" spans="2:7" ht="36" outlineLevel="2" x14ac:dyDescent="0.2">
      <c r="B233" s="6" t="s">
        <v>351</v>
      </c>
      <c r="C233" s="3" t="s">
        <v>669</v>
      </c>
      <c r="D233" s="2" t="s">
        <v>43</v>
      </c>
      <c r="E233" s="10">
        <v>1</v>
      </c>
      <c r="F233" s="33" t="s">
        <v>534</v>
      </c>
      <c r="G233" s="10" t="str">
        <f t="shared" si="29"/>
        <v>-</v>
      </c>
    </row>
    <row r="234" spans="2:7" ht="24" outlineLevel="2" x14ac:dyDescent="0.2">
      <c r="B234" s="6" t="s">
        <v>352</v>
      </c>
      <c r="C234" s="3" t="s">
        <v>670</v>
      </c>
      <c r="D234" s="2" t="s">
        <v>43</v>
      </c>
      <c r="E234" s="10">
        <v>1</v>
      </c>
      <c r="F234" s="33" t="s">
        <v>534</v>
      </c>
      <c r="G234" s="10" t="str">
        <f t="shared" si="29"/>
        <v>-</v>
      </c>
    </row>
    <row r="235" spans="2:7" outlineLevel="1" x14ac:dyDescent="0.2">
      <c r="B235" s="14" t="s">
        <v>602</v>
      </c>
      <c r="C235" s="14" t="s">
        <v>603</v>
      </c>
      <c r="D235" s="14"/>
      <c r="E235" s="15"/>
      <c r="F235" s="34"/>
      <c r="G235" s="16">
        <f>SUM(G236:G239)</f>
        <v>0</v>
      </c>
    </row>
    <row r="236" spans="2:7" ht="36" outlineLevel="2" x14ac:dyDescent="0.2">
      <c r="B236" s="6" t="s">
        <v>353</v>
      </c>
      <c r="C236" s="3" t="s">
        <v>354</v>
      </c>
      <c r="D236" s="2" t="s">
        <v>25</v>
      </c>
      <c r="E236" s="10">
        <v>1</v>
      </c>
      <c r="F236" s="33" t="s">
        <v>534</v>
      </c>
      <c r="G236" s="10" t="str">
        <f t="shared" ref="G236:G239" si="30">IFERROR(ROUND(E236*F236,2),"-")</f>
        <v>-</v>
      </c>
    </row>
    <row r="237" spans="2:7" ht="36" outlineLevel="2" x14ac:dyDescent="0.2">
      <c r="B237" s="6" t="s">
        <v>355</v>
      </c>
      <c r="C237" s="3" t="s">
        <v>356</v>
      </c>
      <c r="D237" s="2" t="s">
        <v>25</v>
      </c>
      <c r="E237" s="10">
        <v>1</v>
      </c>
      <c r="F237" s="33" t="s">
        <v>534</v>
      </c>
      <c r="G237" s="10" t="str">
        <f t="shared" si="30"/>
        <v>-</v>
      </c>
    </row>
    <row r="238" spans="2:7" ht="36" outlineLevel="2" x14ac:dyDescent="0.2">
      <c r="B238" s="6" t="s">
        <v>357</v>
      </c>
      <c r="C238" s="3" t="s">
        <v>358</v>
      </c>
      <c r="D238" s="2" t="s">
        <v>25</v>
      </c>
      <c r="E238" s="10">
        <v>1</v>
      </c>
      <c r="F238" s="33" t="s">
        <v>534</v>
      </c>
      <c r="G238" s="10" t="str">
        <f t="shared" si="30"/>
        <v>-</v>
      </c>
    </row>
    <row r="239" spans="2:7" ht="36" outlineLevel="2" x14ac:dyDescent="0.2">
      <c r="B239" s="6" t="s">
        <v>359</v>
      </c>
      <c r="C239" s="3" t="s">
        <v>360</v>
      </c>
      <c r="D239" s="2" t="s">
        <v>25</v>
      </c>
      <c r="E239" s="10">
        <v>1</v>
      </c>
      <c r="F239" s="33" t="s">
        <v>534</v>
      </c>
      <c r="G239" s="10" t="str">
        <f t="shared" si="30"/>
        <v>-</v>
      </c>
    </row>
    <row r="240" spans="2:7" outlineLevel="1" x14ac:dyDescent="0.2">
      <c r="B240" s="14" t="s">
        <v>604</v>
      </c>
      <c r="C240" s="14" t="s">
        <v>605</v>
      </c>
      <c r="D240" s="14"/>
      <c r="E240" s="15"/>
      <c r="F240" s="34"/>
      <c r="G240" s="16">
        <f>SUM(G241)</f>
        <v>0</v>
      </c>
    </row>
    <row r="241" spans="2:7" ht="24" outlineLevel="1" x14ac:dyDescent="0.2">
      <c r="B241" s="6" t="s">
        <v>361</v>
      </c>
      <c r="C241" s="3" t="s">
        <v>362</v>
      </c>
      <c r="D241" s="2" t="s">
        <v>22</v>
      </c>
      <c r="E241" s="10">
        <v>302.39999999999998</v>
      </c>
      <c r="F241" s="33" t="s">
        <v>534</v>
      </c>
      <c r="G241" s="10" t="str">
        <f t="shared" ref="G241" si="31">IFERROR(ROUND(E241*F241,2),"-")</f>
        <v>-</v>
      </c>
    </row>
    <row r="242" spans="2:7" x14ac:dyDescent="0.2">
      <c r="B242" s="11" t="s">
        <v>606</v>
      </c>
      <c r="C242" s="11" t="s">
        <v>607</v>
      </c>
      <c r="D242" s="11"/>
      <c r="E242" s="12"/>
      <c r="F242" s="32"/>
      <c r="G242" s="13">
        <f>SUM(G243,G255,G262,G265,G282)</f>
        <v>0</v>
      </c>
    </row>
    <row r="243" spans="2:7" outlineLevel="1" x14ac:dyDescent="0.2">
      <c r="B243" s="14" t="s">
        <v>608</v>
      </c>
      <c r="C243" s="14" t="s">
        <v>609</v>
      </c>
      <c r="D243" s="14"/>
      <c r="E243" s="15"/>
      <c r="F243" s="34"/>
      <c r="G243" s="16">
        <f>SUM(G244:G254)</f>
        <v>0</v>
      </c>
    </row>
    <row r="244" spans="2:7" ht="48" outlineLevel="2" x14ac:dyDescent="0.2">
      <c r="B244" s="6" t="s">
        <v>363</v>
      </c>
      <c r="C244" s="4" t="s">
        <v>364</v>
      </c>
      <c r="D244" s="2" t="s">
        <v>25</v>
      </c>
      <c r="E244" s="10">
        <v>3</v>
      </c>
      <c r="F244" s="33" t="s">
        <v>534</v>
      </c>
      <c r="G244" s="10" t="str">
        <f t="shared" ref="G244:G254" si="32">IFERROR(ROUND(E244*F244,2),"-")</f>
        <v>-</v>
      </c>
    </row>
    <row r="245" spans="2:7" ht="48" outlineLevel="2" x14ac:dyDescent="0.2">
      <c r="B245" s="6" t="s">
        <v>365</v>
      </c>
      <c r="C245" s="3" t="s">
        <v>366</v>
      </c>
      <c r="D245" s="2" t="s">
        <v>25</v>
      </c>
      <c r="E245" s="10">
        <v>1</v>
      </c>
      <c r="F245" s="33" t="s">
        <v>534</v>
      </c>
      <c r="G245" s="10" t="str">
        <f t="shared" si="32"/>
        <v>-</v>
      </c>
    </row>
    <row r="246" spans="2:7" ht="48" outlineLevel="2" x14ac:dyDescent="0.2">
      <c r="B246" s="6" t="s">
        <v>367</v>
      </c>
      <c r="C246" s="3" t="s">
        <v>368</v>
      </c>
      <c r="D246" s="7" t="s">
        <v>25</v>
      </c>
      <c r="E246" s="10">
        <v>1</v>
      </c>
      <c r="F246" s="33" t="s">
        <v>534</v>
      </c>
      <c r="G246" s="10" t="str">
        <f t="shared" si="32"/>
        <v>-</v>
      </c>
    </row>
    <row r="247" spans="2:7" ht="48" outlineLevel="2" x14ac:dyDescent="0.2">
      <c r="B247" s="6" t="s">
        <v>369</v>
      </c>
      <c r="C247" s="3" t="s">
        <v>370</v>
      </c>
      <c r="D247" s="7" t="s">
        <v>25</v>
      </c>
      <c r="E247" s="10">
        <v>1</v>
      </c>
      <c r="F247" s="33" t="s">
        <v>534</v>
      </c>
      <c r="G247" s="10" t="str">
        <f t="shared" si="32"/>
        <v>-</v>
      </c>
    </row>
    <row r="248" spans="2:7" ht="48" outlineLevel="2" x14ac:dyDescent="0.2">
      <c r="B248" s="6" t="s">
        <v>371</v>
      </c>
      <c r="C248" s="3" t="s">
        <v>372</v>
      </c>
      <c r="D248" s="7" t="s">
        <v>25</v>
      </c>
      <c r="E248" s="10">
        <v>1</v>
      </c>
      <c r="F248" s="33" t="s">
        <v>534</v>
      </c>
      <c r="G248" s="10" t="str">
        <f t="shared" si="32"/>
        <v>-</v>
      </c>
    </row>
    <row r="249" spans="2:7" ht="48" outlineLevel="2" x14ac:dyDescent="0.2">
      <c r="B249" s="6" t="s">
        <v>373</v>
      </c>
      <c r="C249" s="3" t="s">
        <v>374</v>
      </c>
      <c r="D249" s="7" t="s">
        <v>25</v>
      </c>
      <c r="E249" s="10">
        <v>5</v>
      </c>
      <c r="F249" s="33" t="s">
        <v>534</v>
      </c>
      <c r="G249" s="10" t="str">
        <f t="shared" si="32"/>
        <v>-</v>
      </c>
    </row>
    <row r="250" spans="2:7" ht="48" outlineLevel="2" x14ac:dyDescent="0.2">
      <c r="B250" s="6" t="s">
        <v>375</v>
      </c>
      <c r="C250" s="3" t="s">
        <v>376</v>
      </c>
      <c r="D250" s="7" t="s">
        <v>25</v>
      </c>
      <c r="E250" s="10">
        <v>1</v>
      </c>
      <c r="F250" s="33" t="s">
        <v>534</v>
      </c>
      <c r="G250" s="10" t="str">
        <f t="shared" si="32"/>
        <v>-</v>
      </c>
    </row>
    <row r="251" spans="2:7" ht="48" outlineLevel="2" x14ac:dyDescent="0.2">
      <c r="B251" s="6" t="s">
        <v>377</v>
      </c>
      <c r="C251" s="3" t="s">
        <v>378</v>
      </c>
      <c r="D251" s="7" t="s">
        <v>25</v>
      </c>
      <c r="E251" s="10">
        <v>1</v>
      </c>
      <c r="F251" s="33" t="s">
        <v>534</v>
      </c>
      <c r="G251" s="10" t="str">
        <f t="shared" si="32"/>
        <v>-</v>
      </c>
    </row>
    <row r="252" spans="2:7" ht="48" outlineLevel="2" x14ac:dyDescent="0.2">
      <c r="B252" s="6" t="s">
        <v>379</v>
      </c>
      <c r="C252" s="3" t="s">
        <v>380</v>
      </c>
      <c r="D252" s="7" t="s">
        <v>25</v>
      </c>
      <c r="E252" s="10">
        <v>1</v>
      </c>
      <c r="F252" s="33" t="s">
        <v>534</v>
      </c>
      <c r="G252" s="10" t="str">
        <f t="shared" si="32"/>
        <v>-</v>
      </c>
    </row>
    <row r="253" spans="2:7" ht="48" outlineLevel="2" x14ac:dyDescent="0.2">
      <c r="B253" s="6" t="s">
        <v>381</v>
      </c>
      <c r="C253" s="3" t="s">
        <v>382</v>
      </c>
      <c r="D253" s="7" t="s">
        <v>25</v>
      </c>
      <c r="E253" s="10">
        <v>2</v>
      </c>
      <c r="F253" s="33" t="s">
        <v>534</v>
      </c>
      <c r="G253" s="10" t="str">
        <f t="shared" si="32"/>
        <v>-</v>
      </c>
    </row>
    <row r="254" spans="2:7" ht="36" outlineLevel="2" x14ac:dyDescent="0.2">
      <c r="B254" s="6" t="s">
        <v>383</v>
      </c>
      <c r="C254" s="4" t="s">
        <v>384</v>
      </c>
      <c r="D254" s="2" t="s">
        <v>25</v>
      </c>
      <c r="E254" s="10">
        <v>1</v>
      </c>
      <c r="F254" s="33" t="s">
        <v>534</v>
      </c>
      <c r="G254" s="10" t="str">
        <f t="shared" si="32"/>
        <v>-</v>
      </c>
    </row>
    <row r="255" spans="2:7" outlineLevel="1" x14ac:dyDescent="0.2">
      <c r="B255" s="14" t="s">
        <v>610</v>
      </c>
      <c r="C255" s="14" t="s">
        <v>611</v>
      </c>
      <c r="D255" s="14"/>
      <c r="E255" s="15"/>
      <c r="F255" s="34"/>
      <c r="G255" s="16">
        <f>SUM(G256:G261)</f>
        <v>0</v>
      </c>
    </row>
    <row r="256" spans="2:7" ht="36" outlineLevel="2" x14ac:dyDescent="0.2">
      <c r="B256" s="6" t="s">
        <v>385</v>
      </c>
      <c r="C256" s="3" t="s">
        <v>386</v>
      </c>
      <c r="D256" s="2" t="s">
        <v>25</v>
      </c>
      <c r="E256" s="10">
        <v>2</v>
      </c>
      <c r="F256" s="33" t="s">
        <v>534</v>
      </c>
      <c r="G256" s="10" t="str">
        <f t="shared" ref="G256:G261" si="33">IFERROR(ROUND(E256*F256,2),"-")</f>
        <v>-</v>
      </c>
    </row>
    <row r="257" spans="2:7" ht="36" outlineLevel="2" x14ac:dyDescent="0.2">
      <c r="B257" s="6" t="s">
        <v>387</v>
      </c>
      <c r="C257" s="3" t="s">
        <v>388</v>
      </c>
      <c r="D257" s="2" t="s">
        <v>25</v>
      </c>
      <c r="E257" s="10">
        <v>3</v>
      </c>
      <c r="F257" s="33" t="s">
        <v>534</v>
      </c>
      <c r="G257" s="10" t="str">
        <f t="shared" si="33"/>
        <v>-</v>
      </c>
    </row>
    <row r="258" spans="2:7" ht="36" outlineLevel="2" x14ac:dyDescent="0.2">
      <c r="B258" s="6" t="s">
        <v>389</v>
      </c>
      <c r="C258" s="3" t="s">
        <v>390</v>
      </c>
      <c r="D258" s="2" t="s">
        <v>25</v>
      </c>
      <c r="E258" s="10">
        <v>4</v>
      </c>
      <c r="F258" s="33" t="s">
        <v>534</v>
      </c>
      <c r="G258" s="10" t="str">
        <f t="shared" si="33"/>
        <v>-</v>
      </c>
    </row>
    <row r="259" spans="2:7" ht="24" outlineLevel="2" x14ac:dyDescent="0.2">
      <c r="B259" s="6" t="s">
        <v>391</v>
      </c>
      <c r="C259" s="3" t="s">
        <v>392</v>
      </c>
      <c r="D259" s="2" t="s">
        <v>25</v>
      </c>
      <c r="E259" s="10">
        <v>10</v>
      </c>
      <c r="F259" s="33" t="s">
        <v>534</v>
      </c>
      <c r="G259" s="10" t="str">
        <f t="shared" si="33"/>
        <v>-</v>
      </c>
    </row>
    <row r="260" spans="2:7" ht="24" outlineLevel="2" x14ac:dyDescent="0.2">
      <c r="B260" s="6" t="s">
        <v>393</v>
      </c>
      <c r="C260" s="4" t="s">
        <v>394</v>
      </c>
      <c r="D260" s="2" t="s">
        <v>25</v>
      </c>
      <c r="E260" s="10">
        <v>1</v>
      </c>
      <c r="F260" s="33" t="s">
        <v>534</v>
      </c>
      <c r="G260" s="10" t="str">
        <f t="shared" si="33"/>
        <v>-</v>
      </c>
    </row>
    <row r="261" spans="2:7" ht="36" outlineLevel="2" x14ac:dyDescent="0.2">
      <c r="B261" s="6" t="s">
        <v>395</v>
      </c>
      <c r="C261" s="4" t="s">
        <v>396</v>
      </c>
      <c r="D261" s="2" t="s">
        <v>25</v>
      </c>
      <c r="E261" s="10">
        <v>2</v>
      </c>
      <c r="F261" s="33" t="s">
        <v>534</v>
      </c>
      <c r="G261" s="10" t="str">
        <f t="shared" si="33"/>
        <v>-</v>
      </c>
    </row>
    <row r="262" spans="2:7" outlineLevel="1" x14ac:dyDescent="0.2">
      <c r="B262" s="14" t="s">
        <v>612</v>
      </c>
      <c r="C262" s="14" t="s">
        <v>613</v>
      </c>
      <c r="D262" s="14"/>
      <c r="E262" s="15"/>
      <c r="F262" s="34"/>
      <c r="G262" s="16">
        <f>SUM(G263:G264)</f>
        <v>0</v>
      </c>
    </row>
    <row r="263" spans="2:7" ht="36" outlineLevel="2" x14ac:dyDescent="0.2">
      <c r="B263" s="6" t="s">
        <v>397</v>
      </c>
      <c r="C263" s="3" t="s">
        <v>398</v>
      </c>
      <c r="D263" s="2" t="s">
        <v>338</v>
      </c>
      <c r="E263" s="10">
        <v>1</v>
      </c>
      <c r="F263" s="33" t="s">
        <v>534</v>
      </c>
      <c r="G263" s="10" t="str">
        <f t="shared" ref="G263:G264" si="34">IFERROR(ROUND(E263*F263,2),"-")</f>
        <v>-</v>
      </c>
    </row>
    <row r="264" spans="2:7" ht="24" outlineLevel="2" x14ac:dyDescent="0.2">
      <c r="B264" s="6" t="s">
        <v>399</v>
      </c>
      <c r="C264" s="3" t="s">
        <v>400</v>
      </c>
      <c r="D264" s="2" t="s">
        <v>22</v>
      </c>
      <c r="E264" s="10">
        <v>0.8</v>
      </c>
      <c r="F264" s="33" t="s">
        <v>534</v>
      </c>
      <c r="G264" s="10" t="str">
        <f t="shared" si="34"/>
        <v>-</v>
      </c>
    </row>
    <row r="265" spans="2:7" outlineLevel="1" x14ac:dyDescent="0.2">
      <c r="B265" s="14" t="s">
        <v>614</v>
      </c>
      <c r="C265" s="14" t="s">
        <v>615</v>
      </c>
      <c r="D265" s="14"/>
      <c r="E265" s="15"/>
      <c r="F265" s="34"/>
      <c r="G265" s="16">
        <f>SUM(G266:G281)</f>
        <v>0</v>
      </c>
    </row>
    <row r="266" spans="2:7" ht="24" outlineLevel="2" x14ac:dyDescent="0.2">
      <c r="B266" s="6" t="s">
        <v>401</v>
      </c>
      <c r="C266" s="3" t="s">
        <v>402</v>
      </c>
      <c r="D266" s="2" t="s">
        <v>115</v>
      </c>
      <c r="E266" s="10">
        <v>8.2100000000000009</v>
      </c>
      <c r="F266" s="33" t="s">
        <v>534</v>
      </c>
      <c r="G266" s="10" t="str">
        <f t="shared" ref="G266:G281" si="35">IFERROR(ROUND(E266*F266,2),"-")</f>
        <v>-</v>
      </c>
    </row>
    <row r="267" spans="2:7" ht="24" outlineLevel="2" x14ac:dyDescent="0.2">
      <c r="B267" s="6" t="s">
        <v>403</v>
      </c>
      <c r="C267" s="3" t="s">
        <v>404</v>
      </c>
      <c r="D267" s="2" t="s">
        <v>115</v>
      </c>
      <c r="E267" s="10">
        <v>10.08</v>
      </c>
      <c r="F267" s="33" t="s">
        <v>534</v>
      </c>
      <c r="G267" s="10" t="str">
        <f t="shared" si="35"/>
        <v>-</v>
      </c>
    </row>
    <row r="268" spans="2:7" ht="24" outlineLevel="2" x14ac:dyDescent="0.2">
      <c r="B268" s="6" t="s">
        <v>405</v>
      </c>
      <c r="C268" s="3" t="s">
        <v>406</v>
      </c>
      <c r="D268" s="2" t="s">
        <v>115</v>
      </c>
      <c r="E268" s="10">
        <v>6.58</v>
      </c>
      <c r="F268" s="33" t="s">
        <v>534</v>
      </c>
      <c r="G268" s="10" t="str">
        <f t="shared" si="35"/>
        <v>-</v>
      </c>
    </row>
    <row r="269" spans="2:7" ht="24" outlineLevel="2" x14ac:dyDescent="0.2">
      <c r="B269" s="6" t="s">
        <v>407</v>
      </c>
      <c r="C269" s="3" t="s">
        <v>408</v>
      </c>
      <c r="D269" s="2" t="s">
        <v>115</v>
      </c>
      <c r="E269" s="10">
        <v>6.6</v>
      </c>
      <c r="F269" s="33" t="s">
        <v>534</v>
      </c>
      <c r="G269" s="10" t="str">
        <f t="shared" si="35"/>
        <v>-</v>
      </c>
    </row>
    <row r="270" spans="2:7" ht="24" outlineLevel="2" x14ac:dyDescent="0.2">
      <c r="B270" s="6" t="s">
        <v>409</v>
      </c>
      <c r="C270" s="3" t="s">
        <v>410</v>
      </c>
      <c r="D270" s="2" t="s">
        <v>115</v>
      </c>
      <c r="E270" s="10">
        <v>1.77</v>
      </c>
      <c r="F270" s="33" t="s">
        <v>534</v>
      </c>
      <c r="G270" s="10" t="str">
        <f t="shared" si="35"/>
        <v>-</v>
      </c>
    </row>
    <row r="271" spans="2:7" ht="24" outlineLevel="2" x14ac:dyDescent="0.2">
      <c r="B271" s="6" t="s">
        <v>411</v>
      </c>
      <c r="C271" s="3" t="s">
        <v>412</v>
      </c>
      <c r="D271" s="2" t="s">
        <v>115</v>
      </c>
      <c r="E271" s="10">
        <v>2.5</v>
      </c>
      <c r="F271" s="33" t="s">
        <v>534</v>
      </c>
      <c r="G271" s="10" t="str">
        <f t="shared" si="35"/>
        <v>-</v>
      </c>
    </row>
    <row r="272" spans="2:7" ht="24" outlineLevel="2" x14ac:dyDescent="0.2">
      <c r="B272" s="6" t="s">
        <v>413</v>
      </c>
      <c r="C272" s="3" t="s">
        <v>414</v>
      </c>
      <c r="D272" s="2" t="s">
        <v>115</v>
      </c>
      <c r="E272" s="10">
        <v>2.04</v>
      </c>
      <c r="F272" s="33" t="s">
        <v>534</v>
      </c>
      <c r="G272" s="10" t="str">
        <f t="shared" si="35"/>
        <v>-</v>
      </c>
    </row>
    <row r="273" spans="2:7" ht="24" outlineLevel="2" x14ac:dyDescent="0.2">
      <c r="B273" s="6" t="s">
        <v>415</v>
      </c>
      <c r="C273" s="4" t="s">
        <v>416</v>
      </c>
      <c r="D273" s="2" t="s">
        <v>115</v>
      </c>
      <c r="E273" s="10">
        <v>44.69</v>
      </c>
      <c r="F273" s="33" t="s">
        <v>534</v>
      </c>
      <c r="G273" s="10" t="str">
        <f t="shared" si="35"/>
        <v>-</v>
      </c>
    </row>
    <row r="274" spans="2:7" ht="24" outlineLevel="2" x14ac:dyDescent="0.2">
      <c r="B274" s="6" t="s">
        <v>417</v>
      </c>
      <c r="C274" s="3" t="s">
        <v>418</v>
      </c>
      <c r="D274" s="2" t="s">
        <v>115</v>
      </c>
      <c r="E274" s="10">
        <v>8.19</v>
      </c>
      <c r="F274" s="33" t="s">
        <v>534</v>
      </c>
      <c r="G274" s="10" t="str">
        <f t="shared" si="35"/>
        <v>-</v>
      </c>
    </row>
    <row r="275" spans="2:7" ht="24" outlineLevel="2" x14ac:dyDescent="0.2">
      <c r="B275" s="6" t="s">
        <v>419</v>
      </c>
      <c r="C275" s="3" t="s">
        <v>420</v>
      </c>
      <c r="D275" s="2" t="s">
        <v>115</v>
      </c>
      <c r="E275" s="10">
        <v>23.98</v>
      </c>
      <c r="F275" s="33" t="s">
        <v>534</v>
      </c>
      <c r="G275" s="10" t="str">
        <f t="shared" si="35"/>
        <v>-</v>
      </c>
    </row>
    <row r="276" spans="2:7" ht="24" outlineLevel="2" x14ac:dyDescent="0.2">
      <c r="B276" s="6" t="s">
        <v>421</v>
      </c>
      <c r="C276" s="3" t="s">
        <v>422</v>
      </c>
      <c r="D276" s="2" t="s">
        <v>115</v>
      </c>
      <c r="E276" s="10">
        <v>33.049999999999997</v>
      </c>
      <c r="F276" s="33" t="s">
        <v>534</v>
      </c>
      <c r="G276" s="10" t="str">
        <f t="shared" si="35"/>
        <v>-</v>
      </c>
    </row>
    <row r="277" spans="2:7" ht="24" outlineLevel="2" x14ac:dyDescent="0.2">
      <c r="B277" s="6" t="s">
        <v>421</v>
      </c>
      <c r="C277" s="3" t="s">
        <v>423</v>
      </c>
      <c r="D277" s="2" t="s">
        <v>115</v>
      </c>
      <c r="E277" s="10">
        <v>6.23</v>
      </c>
      <c r="F277" s="33" t="s">
        <v>534</v>
      </c>
      <c r="G277" s="10" t="str">
        <f t="shared" si="35"/>
        <v>-</v>
      </c>
    </row>
    <row r="278" spans="2:7" ht="24" outlineLevel="2" x14ac:dyDescent="0.2">
      <c r="B278" s="6" t="s">
        <v>424</v>
      </c>
      <c r="C278" s="3" t="s">
        <v>425</v>
      </c>
      <c r="D278" s="2" t="s">
        <v>115</v>
      </c>
      <c r="E278" s="10">
        <v>6.86</v>
      </c>
      <c r="F278" s="33" t="s">
        <v>534</v>
      </c>
      <c r="G278" s="10" t="str">
        <f t="shared" si="35"/>
        <v>-</v>
      </c>
    </row>
    <row r="279" spans="2:7" ht="24" outlineLevel="2" x14ac:dyDescent="0.2">
      <c r="B279" s="6" t="s">
        <v>426</v>
      </c>
      <c r="C279" s="4" t="s">
        <v>427</v>
      </c>
      <c r="D279" s="2" t="s">
        <v>115</v>
      </c>
      <c r="E279" s="10">
        <v>9.8699999999999992</v>
      </c>
      <c r="F279" s="33" t="s">
        <v>534</v>
      </c>
      <c r="G279" s="10" t="str">
        <f t="shared" si="35"/>
        <v>-</v>
      </c>
    </row>
    <row r="280" spans="2:7" ht="36" outlineLevel="2" x14ac:dyDescent="0.2">
      <c r="B280" s="6" t="s">
        <v>428</v>
      </c>
      <c r="C280" s="4" t="s">
        <v>429</v>
      </c>
      <c r="D280" s="2" t="s">
        <v>25</v>
      </c>
      <c r="E280" s="10">
        <v>8</v>
      </c>
      <c r="F280" s="33" t="s">
        <v>534</v>
      </c>
      <c r="G280" s="10" t="str">
        <f t="shared" si="35"/>
        <v>-</v>
      </c>
    </row>
    <row r="281" spans="2:7" ht="36" outlineLevel="2" x14ac:dyDescent="0.2">
      <c r="B281" s="6" t="s">
        <v>430</v>
      </c>
      <c r="C281" s="3" t="s">
        <v>431</v>
      </c>
      <c r="D281" s="2" t="s">
        <v>25</v>
      </c>
      <c r="E281" s="10">
        <v>12</v>
      </c>
      <c r="F281" s="33" t="s">
        <v>534</v>
      </c>
      <c r="G281" s="10" t="str">
        <f t="shared" si="35"/>
        <v>-</v>
      </c>
    </row>
    <row r="282" spans="2:7" outlineLevel="1" x14ac:dyDescent="0.2">
      <c r="B282" s="14" t="s">
        <v>616</v>
      </c>
      <c r="C282" s="14" t="s">
        <v>617</v>
      </c>
      <c r="D282" s="14"/>
      <c r="E282" s="15"/>
      <c r="F282" s="34"/>
      <c r="G282" s="16">
        <f>SUM(G283:G298)</f>
        <v>0</v>
      </c>
    </row>
    <row r="283" spans="2:7" ht="24" outlineLevel="1" x14ac:dyDescent="0.2">
      <c r="B283" s="6" t="s">
        <v>432</v>
      </c>
      <c r="C283" s="3" t="s">
        <v>433</v>
      </c>
      <c r="D283" s="7" t="s">
        <v>25</v>
      </c>
      <c r="E283" s="10">
        <v>3</v>
      </c>
      <c r="F283" s="33" t="s">
        <v>534</v>
      </c>
      <c r="G283" s="10" t="str">
        <f t="shared" ref="G283:G298" si="36">IFERROR(ROUND(E283*F283,2),"-")</f>
        <v>-</v>
      </c>
    </row>
    <row r="284" spans="2:7" ht="24" outlineLevel="1" x14ac:dyDescent="0.2">
      <c r="B284" s="6" t="s">
        <v>434</v>
      </c>
      <c r="C284" s="3" t="s">
        <v>435</v>
      </c>
      <c r="D284" s="7" t="s">
        <v>25</v>
      </c>
      <c r="E284" s="10">
        <v>5</v>
      </c>
      <c r="F284" s="33" t="s">
        <v>534</v>
      </c>
      <c r="G284" s="10" t="str">
        <f t="shared" si="36"/>
        <v>-</v>
      </c>
    </row>
    <row r="285" spans="2:7" ht="24" outlineLevel="1" x14ac:dyDescent="0.2">
      <c r="B285" s="6" t="s">
        <v>436</v>
      </c>
      <c r="C285" s="3" t="s">
        <v>437</v>
      </c>
      <c r="D285" s="7" t="s">
        <v>25</v>
      </c>
      <c r="E285" s="10">
        <v>1</v>
      </c>
      <c r="F285" s="33" t="s">
        <v>534</v>
      </c>
      <c r="G285" s="10" t="str">
        <f t="shared" si="36"/>
        <v>-</v>
      </c>
    </row>
    <row r="286" spans="2:7" ht="24" outlineLevel="1" x14ac:dyDescent="0.2">
      <c r="B286" s="6" t="s">
        <v>438</v>
      </c>
      <c r="C286" s="3" t="s">
        <v>439</v>
      </c>
      <c r="D286" s="7" t="s">
        <v>25</v>
      </c>
      <c r="E286" s="10">
        <v>1</v>
      </c>
      <c r="F286" s="33" t="s">
        <v>534</v>
      </c>
      <c r="G286" s="10" t="str">
        <f t="shared" si="36"/>
        <v>-</v>
      </c>
    </row>
    <row r="287" spans="2:7" ht="24" outlineLevel="1" x14ac:dyDescent="0.2">
      <c r="B287" s="6" t="s">
        <v>440</v>
      </c>
      <c r="C287" s="3" t="s">
        <v>441</v>
      </c>
      <c r="D287" s="7" t="s">
        <v>25</v>
      </c>
      <c r="E287" s="10">
        <v>1</v>
      </c>
      <c r="F287" s="33" t="s">
        <v>534</v>
      </c>
      <c r="G287" s="10" t="str">
        <f t="shared" si="36"/>
        <v>-</v>
      </c>
    </row>
    <row r="288" spans="2:7" ht="24" outlineLevel="1" x14ac:dyDescent="0.2">
      <c r="B288" s="6" t="s">
        <v>442</v>
      </c>
      <c r="C288" s="3" t="s">
        <v>443</v>
      </c>
      <c r="D288" s="7" t="s">
        <v>25</v>
      </c>
      <c r="E288" s="10">
        <v>1</v>
      </c>
      <c r="F288" s="33" t="s">
        <v>534</v>
      </c>
      <c r="G288" s="10" t="str">
        <f t="shared" si="36"/>
        <v>-</v>
      </c>
    </row>
    <row r="289" spans="2:7" ht="24" outlineLevel="1" x14ac:dyDescent="0.2">
      <c r="B289" s="6" t="s">
        <v>444</v>
      </c>
      <c r="C289" s="3" t="s">
        <v>445</v>
      </c>
      <c r="D289" s="7" t="s">
        <v>25</v>
      </c>
      <c r="E289" s="10">
        <v>1</v>
      </c>
      <c r="F289" s="33" t="s">
        <v>534</v>
      </c>
      <c r="G289" s="10" t="str">
        <f t="shared" si="36"/>
        <v>-</v>
      </c>
    </row>
    <row r="290" spans="2:7" ht="24" outlineLevel="1" x14ac:dyDescent="0.2">
      <c r="B290" s="6" t="s">
        <v>446</v>
      </c>
      <c r="C290" s="3" t="s">
        <v>447</v>
      </c>
      <c r="D290" s="7" t="s">
        <v>25</v>
      </c>
      <c r="E290" s="10">
        <v>1</v>
      </c>
      <c r="F290" s="33" t="s">
        <v>534</v>
      </c>
      <c r="G290" s="10" t="str">
        <f t="shared" si="36"/>
        <v>-</v>
      </c>
    </row>
    <row r="291" spans="2:7" ht="24" outlineLevel="1" x14ac:dyDescent="0.2">
      <c r="B291" s="6" t="s">
        <v>448</v>
      </c>
      <c r="C291" s="3" t="s">
        <v>449</v>
      </c>
      <c r="D291" s="7" t="s">
        <v>25</v>
      </c>
      <c r="E291" s="10">
        <v>1</v>
      </c>
      <c r="F291" s="33" t="s">
        <v>534</v>
      </c>
      <c r="G291" s="10" t="str">
        <f t="shared" si="36"/>
        <v>-</v>
      </c>
    </row>
    <row r="292" spans="2:7" ht="24" outlineLevel="1" x14ac:dyDescent="0.2">
      <c r="B292" s="6" t="s">
        <v>450</v>
      </c>
      <c r="C292" s="3" t="s">
        <v>451</v>
      </c>
      <c r="D292" s="7" t="s">
        <v>25</v>
      </c>
      <c r="E292" s="10">
        <v>1</v>
      </c>
      <c r="F292" s="33" t="s">
        <v>534</v>
      </c>
      <c r="G292" s="10" t="str">
        <f t="shared" si="36"/>
        <v>-</v>
      </c>
    </row>
    <row r="293" spans="2:7" ht="24" outlineLevel="1" x14ac:dyDescent="0.2">
      <c r="B293" s="6" t="s">
        <v>452</v>
      </c>
      <c r="C293" s="3" t="s">
        <v>453</v>
      </c>
      <c r="D293" s="7" t="s">
        <v>25</v>
      </c>
      <c r="E293" s="10">
        <v>1</v>
      </c>
      <c r="F293" s="33" t="s">
        <v>534</v>
      </c>
      <c r="G293" s="10" t="str">
        <f t="shared" si="36"/>
        <v>-</v>
      </c>
    </row>
    <row r="294" spans="2:7" ht="24" outlineLevel="1" x14ac:dyDescent="0.2">
      <c r="B294" s="6" t="s">
        <v>454</v>
      </c>
      <c r="C294" s="3" t="s">
        <v>455</v>
      </c>
      <c r="D294" s="7" t="s">
        <v>25</v>
      </c>
      <c r="E294" s="10">
        <v>1</v>
      </c>
      <c r="F294" s="33" t="s">
        <v>534</v>
      </c>
      <c r="G294" s="10" t="str">
        <f t="shared" si="36"/>
        <v>-</v>
      </c>
    </row>
    <row r="295" spans="2:7" ht="36" outlineLevel="1" x14ac:dyDescent="0.2">
      <c r="B295" s="6" t="s">
        <v>456</v>
      </c>
      <c r="C295" s="3" t="s">
        <v>457</v>
      </c>
      <c r="D295" s="7" t="s">
        <v>25</v>
      </c>
      <c r="E295" s="10">
        <v>1</v>
      </c>
      <c r="F295" s="33" t="s">
        <v>534</v>
      </c>
      <c r="G295" s="10" t="str">
        <f t="shared" si="36"/>
        <v>-</v>
      </c>
    </row>
    <row r="296" spans="2:7" ht="36" outlineLevel="1" x14ac:dyDescent="0.2">
      <c r="B296" s="6" t="s">
        <v>458</v>
      </c>
      <c r="C296" s="3" t="s">
        <v>459</v>
      </c>
      <c r="D296" s="7" t="s">
        <v>25</v>
      </c>
      <c r="E296" s="10">
        <v>2</v>
      </c>
      <c r="F296" s="33" t="s">
        <v>534</v>
      </c>
      <c r="G296" s="10" t="str">
        <f t="shared" si="36"/>
        <v>-</v>
      </c>
    </row>
    <row r="297" spans="2:7" ht="24" outlineLevel="1" x14ac:dyDescent="0.2">
      <c r="B297" s="6" t="s">
        <v>460</v>
      </c>
      <c r="C297" s="3" t="s">
        <v>461</v>
      </c>
      <c r="D297" s="2" t="s">
        <v>25</v>
      </c>
      <c r="E297" s="10">
        <v>2</v>
      </c>
      <c r="F297" s="33" t="s">
        <v>534</v>
      </c>
      <c r="G297" s="10" t="str">
        <f t="shared" si="36"/>
        <v>-</v>
      </c>
    </row>
    <row r="298" spans="2:7" ht="24" outlineLevel="1" x14ac:dyDescent="0.2">
      <c r="B298" s="6" t="s">
        <v>462</v>
      </c>
      <c r="C298" s="3" t="s">
        <v>463</v>
      </c>
      <c r="D298" s="2" t="s">
        <v>25</v>
      </c>
      <c r="E298" s="10">
        <v>2</v>
      </c>
      <c r="F298" s="33" t="s">
        <v>534</v>
      </c>
      <c r="G298" s="10" t="str">
        <f t="shared" si="36"/>
        <v>-</v>
      </c>
    </row>
    <row r="299" spans="2:7" x14ac:dyDescent="0.2">
      <c r="B299" s="11" t="s">
        <v>618</v>
      </c>
      <c r="C299" s="11" t="s">
        <v>619</v>
      </c>
      <c r="D299" s="11"/>
      <c r="E299" s="12"/>
      <c r="F299" s="32"/>
      <c r="G299" s="13">
        <f>SUM(G300:G317)</f>
        <v>0</v>
      </c>
    </row>
    <row r="300" spans="2:7" ht="24" outlineLevel="1" x14ac:dyDescent="0.2">
      <c r="B300" s="6" t="s">
        <v>643</v>
      </c>
      <c r="C300" s="3" t="s">
        <v>464</v>
      </c>
      <c r="D300" s="2" t="s">
        <v>22</v>
      </c>
      <c r="E300" s="10">
        <v>401.26</v>
      </c>
      <c r="F300" s="33" t="s">
        <v>534</v>
      </c>
      <c r="G300" s="10" t="str">
        <f t="shared" ref="G300:G317" si="37">IFERROR(ROUND(E300*F300,2),"-")</f>
        <v>-</v>
      </c>
    </row>
    <row r="301" spans="2:7" ht="24" outlineLevel="1" x14ac:dyDescent="0.2">
      <c r="B301" s="6" t="s">
        <v>644</v>
      </c>
      <c r="C301" s="3" t="s">
        <v>465</v>
      </c>
      <c r="D301" s="2" t="s">
        <v>22</v>
      </c>
      <c r="E301" s="10">
        <v>947.11</v>
      </c>
      <c r="F301" s="33" t="s">
        <v>534</v>
      </c>
      <c r="G301" s="10" t="str">
        <f t="shared" si="37"/>
        <v>-</v>
      </c>
    </row>
    <row r="302" spans="2:7" ht="24" outlineLevel="1" x14ac:dyDescent="0.2">
      <c r="B302" s="6" t="s">
        <v>645</v>
      </c>
      <c r="C302" s="3" t="s">
        <v>466</v>
      </c>
      <c r="D302" s="2" t="s">
        <v>22</v>
      </c>
      <c r="E302" s="10">
        <v>221.9</v>
      </c>
      <c r="F302" s="33" t="s">
        <v>534</v>
      </c>
      <c r="G302" s="10" t="str">
        <f t="shared" si="37"/>
        <v>-</v>
      </c>
    </row>
    <row r="303" spans="2:7" ht="24" outlineLevel="1" x14ac:dyDescent="0.2">
      <c r="B303" s="6" t="s">
        <v>646</v>
      </c>
      <c r="C303" s="3" t="s">
        <v>467</v>
      </c>
      <c r="D303" s="2" t="s">
        <v>22</v>
      </c>
      <c r="E303" s="10">
        <v>130.44999999999999</v>
      </c>
      <c r="F303" s="33" t="s">
        <v>534</v>
      </c>
      <c r="G303" s="10" t="str">
        <f t="shared" si="37"/>
        <v>-</v>
      </c>
    </row>
    <row r="304" spans="2:7" outlineLevel="1" x14ac:dyDescent="0.2">
      <c r="B304" s="6" t="s">
        <v>647</v>
      </c>
      <c r="C304" s="6" t="s">
        <v>468</v>
      </c>
      <c r="D304" s="2" t="s">
        <v>22</v>
      </c>
      <c r="E304" s="10">
        <v>482.01</v>
      </c>
      <c r="F304" s="33" t="s">
        <v>534</v>
      </c>
      <c r="G304" s="10" t="str">
        <f t="shared" si="37"/>
        <v>-</v>
      </c>
    </row>
    <row r="305" spans="2:7" outlineLevel="1" x14ac:dyDescent="0.2">
      <c r="B305" s="6" t="s">
        <v>648</v>
      </c>
      <c r="C305" s="6" t="s">
        <v>469</v>
      </c>
      <c r="D305" s="2" t="s">
        <v>22</v>
      </c>
      <c r="E305" s="10">
        <v>482.01</v>
      </c>
      <c r="F305" s="33" t="s">
        <v>534</v>
      </c>
      <c r="G305" s="10" t="str">
        <f t="shared" si="37"/>
        <v>-</v>
      </c>
    </row>
    <row r="306" spans="2:7" ht="24" outlineLevel="1" x14ac:dyDescent="0.2">
      <c r="B306" s="6" t="s">
        <v>649</v>
      </c>
      <c r="C306" s="3" t="s">
        <v>470</v>
      </c>
      <c r="D306" s="2" t="s">
        <v>22</v>
      </c>
      <c r="E306" s="10">
        <v>482.01</v>
      </c>
      <c r="F306" s="33" t="s">
        <v>534</v>
      </c>
      <c r="G306" s="10" t="str">
        <f t="shared" si="37"/>
        <v>-</v>
      </c>
    </row>
    <row r="307" spans="2:7" outlineLevel="1" x14ac:dyDescent="0.2">
      <c r="B307" s="6" t="s">
        <v>650</v>
      </c>
      <c r="C307" s="6" t="s">
        <v>471</v>
      </c>
      <c r="D307" s="2" t="s">
        <v>22</v>
      </c>
      <c r="E307" s="10">
        <v>1072.1300000000001</v>
      </c>
      <c r="F307" s="33" t="s">
        <v>534</v>
      </c>
      <c r="G307" s="10" t="str">
        <f t="shared" si="37"/>
        <v>-</v>
      </c>
    </row>
    <row r="308" spans="2:7" outlineLevel="1" x14ac:dyDescent="0.2">
      <c r="B308" s="6" t="s">
        <v>472</v>
      </c>
      <c r="C308" s="6" t="s">
        <v>473</v>
      </c>
      <c r="D308" s="2" t="s">
        <v>22</v>
      </c>
      <c r="E308" s="10">
        <v>59.45</v>
      </c>
      <c r="F308" s="33" t="s">
        <v>534</v>
      </c>
      <c r="G308" s="10" t="str">
        <f t="shared" si="37"/>
        <v>-</v>
      </c>
    </row>
    <row r="309" spans="2:7" ht="24" outlineLevel="1" x14ac:dyDescent="0.2">
      <c r="B309" s="6" t="s">
        <v>651</v>
      </c>
      <c r="C309" s="3" t="s">
        <v>475</v>
      </c>
      <c r="D309" s="2" t="s">
        <v>22</v>
      </c>
      <c r="E309" s="10">
        <v>260.56</v>
      </c>
      <c r="F309" s="33" t="s">
        <v>534</v>
      </c>
      <c r="G309" s="10" t="str">
        <f t="shared" si="37"/>
        <v>-</v>
      </c>
    </row>
    <row r="310" spans="2:7" ht="24" outlineLevel="1" x14ac:dyDescent="0.2">
      <c r="B310" s="6" t="s">
        <v>474</v>
      </c>
      <c r="C310" s="3" t="s">
        <v>477</v>
      </c>
      <c r="D310" s="2" t="s">
        <v>22</v>
      </c>
      <c r="E310" s="10">
        <v>260.56</v>
      </c>
      <c r="F310" s="33" t="s">
        <v>534</v>
      </c>
      <c r="G310" s="10" t="str">
        <f t="shared" si="37"/>
        <v>-</v>
      </c>
    </row>
    <row r="311" spans="2:7" outlineLevel="1" x14ac:dyDescent="0.2">
      <c r="B311" s="6" t="s">
        <v>476</v>
      </c>
      <c r="C311" s="6" t="s">
        <v>479</v>
      </c>
      <c r="D311" s="2" t="s">
        <v>22</v>
      </c>
      <c r="E311" s="10">
        <v>37.58</v>
      </c>
      <c r="F311" s="33" t="s">
        <v>534</v>
      </c>
      <c r="G311" s="10" t="str">
        <f t="shared" si="37"/>
        <v>-</v>
      </c>
    </row>
    <row r="312" spans="2:7" ht="24" outlineLevel="1" x14ac:dyDescent="0.2">
      <c r="B312" s="6" t="s">
        <v>478</v>
      </c>
      <c r="C312" s="3" t="s">
        <v>480</v>
      </c>
      <c r="D312" s="2" t="s">
        <v>22</v>
      </c>
      <c r="E312" s="10">
        <v>37.58</v>
      </c>
      <c r="F312" s="33" t="s">
        <v>534</v>
      </c>
      <c r="G312" s="10" t="str">
        <f t="shared" si="37"/>
        <v>-</v>
      </c>
    </row>
    <row r="313" spans="2:7" ht="24" outlineLevel="1" x14ac:dyDescent="0.2">
      <c r="B313" s="6" t="s">
        <v>652</v>
      </c>
      <c r="C313" s="3" t="s">
        <v>481</v>
      </c>
      <c r="D313" s="2" t="s">
        <v>22</v>
      </c>
      <c r="E313" s="10">
        <v>484.61</v>
      </c>
      <c r="F313" s="33" t="s">
        <v>534</v>
      </c>
      <c r="G313" s="10" t="str">
        <f t="shared" si="37"/>
        <v>-</v>
      </c>
    </row>
    <row r="314" spans="2:7" ht="24" outlineLevel="1" x14ac:dyDescent="0.2">
      <c r="B314" s="6" t="s">
        <v>653</v>
      </c>
      <c r="C314" s="3" t="s">
        <v>482</v>
      </c>
      <c r="D314" s="2" t="s">
        <v>22</v>
      </c>
      <c r="E314" s="10">
        <v>484.61</v>
      </c>
      <c r="F314" s="33" t="s">
        <v>534</v>
      </c>
      <c r="G314" s="10" t="str">
        <f t="shared" si="37"/>
        <v>-</v>
      </c>
    </row>
    <row r="315" spans="2:7" ht="24" outlineLevel="1" x14ac:dyDescent="0.2">
      <c r="B315" s="6" t="s">
        <v>654</v>
      </c>
      <c r="C315" s="3" t="s">
        <v>483</v>
      </c>
      <c r="D315" s="2" t="s">
        <v>22</v>
      </c>
      <c r="E315" s="10">
        <v>511.92</v>
      </c>
      <c r="F315" s="33" t="s">
        <v>534</v>
      </c>
      <c r="G315" s="10" t="str">
        <f t="shared" si="37"/>
        <v>-</v>
      </c>
    </row>
    <row r="316" spans="2:7" outlineLevel="1" x14ac:dyDescent="0.2">
      <c r="B316" s="6" t="s">
        <v>655</v>
      </c>
      <c r="C316" s="6" t="s">
        <v>484</v>
      </c>
      <c r="D316" s="2" t="s">
        <v>22</v>
      </c>
      <c r="E316" s="10">
        <v>559.85</v>
      </c>
      <c r="F316" s="33" t="s">
        <v>534</v>
      </c>
      <c r="G316" s="10" t="str">
        <f t="shared" si="37"/>
        <v>-</v>
      </c>
    </row>
    <row r="317" spans="2:7" ht="24" outlineLevel="1" x14ac:dyDescent="0.2">
      <c r="B317" s="6" t="s">
        <v>656</v>
      </c>
      <c r="C317" s="3" t="s">
        <v>485</v>
      </c>
      <c r="D317" s="2" t="s">
        <v>22</v>
      </c>
      <c r="E317" s="10">
        <v>559.85</v>
      </c>
      <c r="F317" s="33" t="s">
        <v>534</v>
      </c>
      <c r="G317" s="10" t="str">
        <f t="shared" si="37"/>
        <v>-</v>
      </c>
    </row>
    <row r="318" spans="2:7" x14ac:dyDescent="0.2">
      <c r="B318" s="11" t="s">
        <v>620</v>
      </c>
      <c r="C318" s="11" t="s">
        <v>621</v>
      </c>
      <c r="D318" s="11"/>
      <c r="E318" s="12"/>
      <c r="F318" s="32"/>
      <c r="G318" s="13">
        <f>SUM(G319:G320)</f>
        <v>0</v>
      </c>
    </row>
    <row r="319" spans="2:7" outlineLevel="1" x14ac:dyDescent="0.2">
      <c r="B319" s="6" t="s">
        <v>486</v>
      </c>
      <c r="C319" s="6" t="s">
        <v>487</v>
      </c>
      <c r="D319" s="2" t="s">
        <v>25</v>
      </c>
      <c r="E319" s="10">
        <v>1</v>
      </c>
      <c r="F319" s="33" t="s">
        <v>534</v>
      </c>
      <c r="G319" s="10" t="str">
        <f t="shared" ref="G319:G320" si="38">IFERROR(ROUND(E319*F319,2),"-")</f>
        <v>-</v>
      </c>
    </row>
    <row r="320" spans="2:7" ht="24" outlineLevel="1" x14ac:dyDescent="0.2">
      <c r="B320" s="6" t="s">
        <v>488</v>
      </c>
      <c r="C320" s="3" t="s">
        <v>489</v>
      </c>
      <c r="D320" s="2" t="s">
        <v>25</v>
      </c>
      <c r="E320" s="10">
        <v>2</v>
      </c>
      <c r="F320" s="33" t="s">
        <v>534</v>
      </c>
      <c r="G320" s="10" t="str">
        <f t="shared" si="38"/>
        <v>-</v>
      </c>
    </row>
    <row r="321" spans="2:7" x14ac:dyDescent="0.2">
      <c r="B321" s="11" t="s">
        <v>622</v>
      </c>
      <c r="C321" s="11" t="s">
        <v>623</v>
      </c>
      <c r="D321" s="11"/>
      <c r="E321" s="12"/>
      <c r="F321" s="32"/>
      <c r="G321" s="13">
        <f>SUM(G322:G326)</f>
        <v>0</v>
      </c>
    </row>
    <row r="322" spans="2:7" ht="24" outlineLevel="1" x14ac:dyDescent="0.2">
      <c r="B322" s="6" t="s">
        <v>657</v>
      </c>
      <c r="C322" s="3" t="s">
        <v>491</v>
      </c>
      <c r="D322" s="2" t="s">
        <v>22</v>
      </c>
      <c r="E322" s="10">
        <v>123.28</v>
      </c>
      <c r="F322" s="33" t="s">
        <v>534</v>
      </c>
      <c r="G322" s="10" t="str">
        <f t="shared" ref="G322:G326" si="39">IFERROR(ROUND(E322*F322,2),"-")</f>
        <v>-</v>
      </c>
    </row>
    <row r="323" spans="2:7" ht="36" outlineLevel="1" x14ac:dyDescent="0.2">
      <c r="B323" s="6" t="s">
        <v>658</v>
      </c>
      <c r="C323" s="3" t="s">
        <v>492</v>
      </c>
      <c r="D323" s="2" t="s">
        <v>40</v>
      </c>
      <c r="E323" s="10">
        <v>52.6</v>
      </c>
      <c r="F323" s="33" t="s">
        <v>534</v>
      </c>
      <c r="G323" s="10" t="str">
        <f t="shared" si="39"/>
        <v>-</v>
      </c>
    </row>
    <row r="324" spans="2:7" ht="24" outlineLevel="1" x14ac:dyDescent="0.2">
      <c r="B324" s="6" t="s">
        <v>490</v>
      </c>
      <c r="C324" s="3" t="s">
        <v>493</v>
      </c>
      <c r="D324" s="2" t="s">
        <v>22</v>
      </c>
      <c r="E324" s="10">
        <v>500</v>
      </c>
      <c r="F324" s="33" t="s">
        <v>534</v>
      </c>
      <c r="G324" s="10" t="str">
        <f t="shared" si="39"/>
        <v>-</v>
      </c>
    </row>
    <row r="325" spans="2:7" ht="36" outlineLevel="1" x14ac:dyDescent="0.2">
      <c r="B325" s="6" t="s">
        <v>659</v>
      </c>
      <c r="C325" s="3" t="s">
        <v>494</v>
      </c>
      <c r="D325" s="2" t="s">
        <v>22</v>
      </c>
      <c r="E325" s="10">
        <v>500</v>
      </c>
      <c r="F325" s="33" t="s">
        <v>534</v>
      </c>
      <c r="G325" s="10" t="str">
        <f t="shared" si="39"/>
        <v>-</v>
      </c>
    </row>
    <row r="326" spans="2:7" ht="24" outlineLevel="1" x14ac:dyDescent="0.2">
      <c r="B326" s="6" t="s">
        <v>660</v>
      </c>
      <c r="C326" s="3" t="s">
        <v>495</v>
      </c>
      <c r="D326" s="2" t="s">
        <v>40</v>
      </c>
      <c r="E326" s="10">
        <v>62.33</v>
      </c>
      <c r="F326" s="33" t="s">
        <v>534</v>
      </c>
      <c r="G326" s="10" t="str">
        <f t="shared" si="39"/>
        <v>-</v>
      </c>
    </row>
    <row r="327" spans="2:7" x14ac:dyDescent="0.2">
      <c r="B327" s="11" t="s">
        <v>624</v>
      </c>
      <c r="C327" s="11" t="s">
        <v>671</v>
      </c>
      <c r="D327" s="11"/>
      <c r="E327" s="12"/>
      <c r="F327" s="32"/>
      <c r="G327" s="13">
        <f>SUM(G328:G329)</f>
        <v>0</v>
      </c>
    </row>
    <row r="328" spans="2:7" outlineLevel="1" x14ac:dyDescent="0.2">
      <c r="B328" s="6" t="s">
        <v>496</v>
      </c>
      <c r="C328" s="6" t="s">
        <v>497</v>
      </c>
      <c r="D328" s="2" t="s">
        <v>43</v>
      </c>
      <c r="E328" s="10">
        <v>1</v>
      </c>
      <c r="F328" s="33" t="s">
        <v>534</v>
      </c>
      <c r="G328" s="10" t="str">
        <f t="shared" ref="G328:G329" si="40">IFERROR(ROUND(E328*F328,2),"-")</f>
        <v>-</v>
      </c>
    </row>
    <row r="329" spans="2:7" outlineLevel="1" x14ac:dyDescent="0.2">
      <c r="B329" s="6" t="s">
        <v>498</v>
      </c>
      <c r="C329" s="6" t="s">
        <v>499</v>
      </c>
      <c r="D329" s="2" t="s">
        <v>43</v>
      </c>
      <c r="E329" s="10">
        <v>1</v>
      </c>
      <c r="F329" s="33" t="s">
        <v>534</v>
      </c>
      <c r="G329" s="10" t="str">
        <f t="shared" si="40"/>
        <v>-</v>
      </c>
    </row>
    <row r="330" spans="2:7" x14ac:dyDescent="0.2">
      <c r="B330" s="11" t="s">
        <v>625</v>
      </c>
      <c r="C330" s="11" t="s">
        <v>626</v>
      </c>
      <c r="D330" s="11"/>
      <c r="E330" s="12"/>
      <c r="F330" s="32"/>
      <c r="G330" s="13">
        <f>SUM(G331:G340)</f>
        <v>0</v>
      </c>
    </row>
    <row r="331" spans="2:7" outlineLevel="1" x14ac:dyDescent="0.2">
      <c r="B331" s="6" t="s">
        <v>500</v>
      </c>
      <c r="C331" s="6" t="s">
        <v>501</v>
      </c>
      <c r="D331" s="2" t="s">
        <v>22</v>
      </c>
      <c r="E331" s="10">
        <v>1022.56</v>
      </c>
      <c r="F331" s="33" t="s">
        <v>534</v>
      </c>
      <c r="G331" s="10" t="str">
        <f t="shared" ref="G331:G340" si="41">IFERROR(ROUND(E331*F331,2),"-")</f>
        <v>-</v>
      </c>
    </row>
    <row r="332" spans="2:7" outlineLevel="1" x14ac:dyDescent="0.2">
      <c r="B332" s="6" t="s">
        <v>502</v>
      </c>
      <c r="C332" s="6" t="s">
        <v>503</v>
      </c>
      <c r="D332" s="2" t="s">
        <v>25</v>
      </c>
      <c r="E332" s="10">
        <v>140</v>
      </c>
      <c r="F332" s="33" t="s">
        <v>534</v>
      </c>
      <c r="G332" s="10" t="str">
        <f t="shared" si="41"/>
        <v>-</v>
      </c>
    </row>
    <row r="333" spans="2:7" ht="13.5" outlineLevel="1" x14ac:dyDescent="0.2">
      <c r="B333" s="6" t="s">
        <v>504</v>
      </c>
      <c r="C333" s="6" t="s">
        <v>505</v>
      </c>
      <c r="D333" s="2" t="s">
        <v>98</v>
      </c>
      <c r="E333" s="10">
        <v>679.29</v>
      </c>
      <c r="F333" s="33" t="s">
        <v>534</v>
      </c>
      <c r="G333" s="10" t="str">
        <f t="shared" si="41"/>
        <v>-</v>
      </c>
    </row>
    <row r="334" spans="2:7" ht="13.5" outlineLevel="1" x14ac:dyDescent="0.2">
      <c r="B334" s="6" t="s">
        <v>661</v>
      </c>
      <c r="C334" s="6" t="s">
        <v>507</v>
      </c>
      <c r="D334" s="2" t="s">
        <v>98</v>
      </c>
      <c r="E334" s="10">
        <v>49.61</v>
      </c>
      <c r="F334" s="33" t="s">
        <v>534</v>
      </c>
      <c r="G334" s="10" t="str">
        <f t="shared" si="41"/>
        <v>-</v>
      </c>
    </row>
    <row r="335" spans="2:7" outlineLevel="1" x14ac:dyDescent="0.2">
      <c r="B335" s="6" t="s">
        <v>506</v>
      </c>
      <c r="C335" s="6" t="s">
        <v>509</v>
      </c>
      <c r="D335" s="2" t="s">
        <v>22</v>
      </c>
      <c r="E335" s="10">
        <v>202.14</v>
      </c>
      <c r="F335" s="33" t="s">
        <v>534</v>
      </c>
      <c r="G335" s="10" t="str">
        <f t="shared" si="41"/>
        <v>-</v>
      </c>
    </row>
    <row r="336" spans="2:7" outlineLevel="1" x14ac:dyDescent="0.2">
      <c r="B336" s="6" t="s">
        <v>508</v>
      </c>
      <c r="C336" s="6" t="s">
        <v>511</v>
      </c>
      <c r="D336" s="2" t="s">
        <v>22</v>
      </c>
      <c r="E336" s="10">
        <v>679.29</v>
      </c>
      <c r="F336" s="33" t="s">
        <v>534</v>
      </c>
      <c r="G336" s="10" t="str">
        <f t="shared" si="41"/>
        <v>-</v>
      </c>
    </row>
    <row r="337" spans="2:7" outlineLevel="1" x14ac:dyDescent="0.2">
      <c r="B337" s="6" t="s">
        <v>510</v>
      </c>
      <c r="C337" s="6" t="s">
        <v>513</v>
      </c>
      <c r="D337" s="2" t="s">
        <v>514</v>
      </c>
      <c r="E337" s="10">
        <v>12</v>
      </c>
      <c r="F337" s="33" t="s">
        <v>534</v>
      </c>
      <c r="G337" s="10" t="str">
        <f t="shared" si="41"/>
        <v>-</v>
      </c>
    </row>
    <row r="338" spans="2:7" ht="13.5" outlineLevel="1" x14ac:dyDescent="0.2">
      <c r="B338" s="6" t="s">
        <v>512</v>
      </c>
      <c r="C338" s="6" t="s">
        <v>516</v>
      </c>
      <c r="D338" s="2" t="s">
        <v>166</v>
      </c>
      <c r="E338" s="10">
        <v>100</v>
      </c>
      <c r="F338" s="33" t="s">
        <v>534</v>
      </c>
      <c r="G338" s="10" t="str">
        <f t="shared" si="41"/>
        <v>-</v>
      </c>
    </row>
    <row r="339" spans="2:7" ht="13.5" outlineLevel="1" x14ac:dyDescent="0.2">
      <c r="B339" s="6" t="s">
        <v>515</v>
      </c>
      <c r="C339" s="6" t="s">
        <v>518</v>
      </c>
      <c r="D339" s="2" t="s">
        <v>166</v>
      </c>
      <c r="E339" s="10">
        <v>100</v>
      </c>
      <c r="F339" s="33" t="s">
        <v>534</v>
      </c>
      <c r="G339" s="10" t="str">
        <f t="shared" si="41"/>
        <v>-</v>
      </c>
    </row>
    <row r="340" spans="2:7" ht="24" outlineLevel="1" x14ac:dyDescent="0.2">
      <c r="B340" s="6" t="s">
        <v>517</v>
      </c>
      <c r="C340" s="44" t="s">
        <v>519</v>
      </c>
      <c r="D340" s="45" t="s">
        <v>15</v>
      </c>
      <c r="E340" s="46">
        <v>100</v>
      </c>
      <c r="F340" s="47" t="s">
        <v>534</v>
      </c>
      <c r="G340" s="46" t="str">
        <f t="shared" si="41"/>
        <v>-</v>
      </c>
    </row>
    <row r="341" spans="2:7" x14ac:dyDescent="0.2">
      <c r="B341" s="41"/>
      <c r="C341" s="41"/>
      <c r="D341" s="41"/>
      <c r="E341" s="42"/>
      <c r="F341" s="43"/>
      <c r="G341" s="42"/>
    </row>
    <row r="342" spans="2:7" x14ac:dyDescent="0.2">
      <c r="B342" s="40"/>
      <c r="C342" s="40"/>
      <c r="D342" s="54" t="s">
        <v>535</v>
      </c>
      <c r="E342" s="54"/>
      <c r="F342" s="35"/>
      <c r="G342" s="49">
        <f>SUM(G330,G327,G321,G318,G299,G242,G212,G207,G199,G189,G181,G171,G155,G149,G111,G89,G77,G68,G40,G29,G9)</f>
        <v>0</v>
      </c>
    </row>
    <row r="344" spans="2:7" x14ac:dyDescent="0.2">
      <c r="C344" s="53"/>
    </row>
    <row r="345" spans="2:7" x14ac:dyDescent="0.2">
      <c r="C345" s="53"/>
      <c r="D345" s="52" t="str">
        <f>IF(COUNTIF($F$10:$F$340,"-")=0,"100% preenchido",(CONCATENATE("Atenção! ",COUNTIF($F$10:$F$340,"-")," item(ns) sem preencher")))</f>
        <v>Atenção! 282 item(ns) sem preencher</v>
      </c>
      <c r="E345" s="52"/>
      <c r="F345" s="52"/>
      <c r="G345" s="52"/>
    </row>
    <row r="346" spans="2:7" x14ac:dyDescent="0.2">
      <c r="D346" s="48" t="str">
        <f>IF(COUNTIF($F$10:$F$340,0)=0,"Preços Ok",(CONCATENATE("Atenção! ",COUNTIF($F$10:$F$340,"0")," item(ns) zerados")))</f>
        <v>Preços Ok</v>
      </c>
      <c r="E346" s="48"/>
      <c r="F346" s="48"/>
      <c r="G346" s="48"/>
    </row>
    <row r="1029471" hidden="1" x14ac:dyDescent="0.2"/>
    <row r="1029472" hidden="1" x14ac:dyDescent="0.2"/>
    <row r="1029473" hidden="1" x14ac:dyDescent="0.2"/>
    <row r="1029474" hidden="1" x14ac:dyDescent="0.2"/>
    <row r="1029475" hidden="1" x14ac:dyDescent="0.2"/>
    <row r="1029476" hidden="1" x14ac:dyDescent="0.2"/>
    <row r="1029477" hidden="1" x14ac:dyDescent="0.2"/>
    <row r="1029478" hidden="1" x14ac:dyDescent="0.2"/>
    <row r="1029479" hidden="1" x14ac:dyDescent="0.2"/>
    <row r="1029480" hidden="1" x14ac:dyDescent="0.2"/>
    <row r="1029481" hidden="1" x14ac:dyDescent="0.2"/>
    <row r="1029482" hidden="1" x14ac:dyDescent="0.2"/>
    <row r="1029483" hidden="1" x14ac:dyDescent="0.2"/>
    <row r="1029484" hidden="1" x14ac:dyDescent="0.2"/>
    <row r="1029485" hidden="1" x14ac:dyDescent="0.2"/>
    <row r="1029486" hidden="1" x14ac:dyDescent="0.2"/>
    <row r="1029487" hidden="1" x14ac:dyDescent="0.2"/>
    <row r="1029488" hidden="1" x14ac:dyDescent="0.2"/>
    <row r="1029489" hidden="1" x14ac:dyDescent="0.2"/>
    <row r="1029490" hidden="1" x14ac:dyDescent="0.2"/>
    <row r="1029491" hidden="1" x14ac:dyDescent="0.2"/>
    <row r="1029492" hidden="1" x14ac:dyDescent="0.2"/>
    <row r="1029493" hidden="1" x14ac:dyDescent="0.2"/>
    <row r="1029494" hidden="1" x14ac:dyDescent="0.2"/>
    <row r="1029495" hidden="1" x14ac:dyDescent="0.2"/>
    <row r="1029496" hidden="1" x14ac:dyDescent="0.2"/>
    <row r="1029497" hidden="1" x14ac:dyDescent="0.2"/>
    <row r="1029498" hidden="1" x14ac:dyDescent="0.2"/>
    <row r="1029499" hidden="1" x14ac:dyDescent="0.2"/>
    <row r="1029500" hidden="1" x14ac:dyDescent="0.2"/>
    <row r="1029501" hidden="1" x14ac:dyDescent="0.2"/>
    <row r="1029502" hidden="1" x14ac:dyDescent="0.2"/>
    <row r="1029503" hidden="1" x14ac:dyDescent="0.2"/>
    <row r="1029504" hidden="1" x14ac:dyDescent="0.2"/>
    <row r="1029505" hidden="1" x14ac:dyDescent="0.2"/>
    <row r="1029506" hidden="1" x14ac:dyDescent="0.2"/>
    <row r="1029507" hidden="1" x14ac:dyDescent="0.2"/>
    <row r="1029508" hidden="1" x14ac:dyDescent="0.2"/>
    <row r="1029509" hidden="1" x14ac:dyDescent="0.2"/>
  </sheetData>
  <sheetProtection algorithmName="SHA-512" hashValue="EXwFLBIZ6Evi7QMpJEYeka8PwUxKWG5BaAvZk8rOSPX/Xw6Z0mVCvozp2OQnSO0xbxQUALe9W8KmW38XyUiYxQ==" saltValue="OCN4oFgNuAoR4mMGeyo8Ig==" spinCount="100000" sheet="1" objects="1" scenarios="1"/>
  <mergeCells count="3">
    <mergeCell ref="D345:G345"/>
    <mergeCell ref="C344:C345"/>
    <mergeCell ref="D342:E342"/>
  </mergeCells>
  <conditionalFormatting sqref="F31:F37">
    <cfRule type="cellIs" dxfId="104" priority="86" operator="equal">
      <formula>"-"</formula>
    </cfRule>
  </conditionalFormatting>
  <conditionalFormatting sqref="G331:G340">
    <cfRule type="cellIs" dxfId="103" priority="4" operator="equal">
      <formula>"-"</formula>
    </cfRule>
  </conditionalFormatting>
  <conditionalFormatting sqref="G31:G37">
    <cfRule type="cellIs" dxfId="102" priority="84" operator="equal">
      <formula>"-"</formula>
    </cfRule>
  </conditionalFormatting>
  <conditionalFormatting sqref="F39">
    <cfRule type="cellIs" dxfId="101" priority="83" operator="equal">
      <formula>"-"</formula>
    </cfRule>
  </conditionalFormatting>
  <conditionalFormatting sqref="G39">
    <cfRule type="cellIs" dxfId="100" priority="82" operator="equal">
      <formula>"-"</formula>
    </cfRule>
  </conditionalFormatting>
  <conditionalFormatting sqref="F42:F45">
    <cfRule type="cellIs" dxfId="99" priority="81" operator="equal">
      <formula>"-"</formula>
    </cfRule>
  </conditionalFormatting>
  <conditionalFormatting sqref="G42:G45">
    <cfRule type="cellIs" dxfId="98" priority="80" operator="equal">
      <formula>"-"</formula>
    </cfRule>
  </conditionalFormatting>
  <conditionalFormatting sqref="F47:F50">
    <cfRule type="cellIs" dxfId="97" priority="79" operator="equal">
      <formula>"-"</formula>
    </cfRule>
  </conditionalFormatting>
  <conditionalFormatting sqref="G47:G50">
    <cfRule type="cellIs" dxfId="96" priority="78" operator="equal">
      <formula>"-"</formula>
    </cfRule>
  </conditionalFormatting>
  <conditionalFormatting sqref="F52:F55">
    <cfRule type="cellIs" dxfId="95" priority="77" operator="equal">
      <formula>"-"</formula>
    </cfRule>
  </conditionalFormatting>
  <conditionalFormatting sqref="G52:G55">
    <cfRule type="cellIs" dxfId="94" priority="76" operator="equal">
      <formula>"-"</formula>
    </cfRule>
  </conditionalFormatting>
  <conditionalFormatting sqref="F57:F59">
    <cfRule type="cellIs" dxfId="93" priority="75" operator="equal">
      <formula>"-"</formula>
    </cfRule>
  </conditionalFormatting>
  <conditionalFormatting sqref="G57:G59">
    <cfRule type="cellIs" dxfId="92" priority="74" operator="equal">
      <formula>"-"</formula>
    </cfRule>
  </conditionalFormatting>
  <conditionalFormatting sqref="F61:F63">
    <cfRule type="cellIs" dxfId="91" priority="73" operator="equal">
      <formula>"-"</formula>
    </cfRule>
  </conditionalFormatting>
  <conditionalFormatting sqref="G61:G63">
    <cfRule type="cellIs" dxfId="90" priority="72" operator="equal">
      <formula>"-"</formula>
    </cfRule>
  </conditionalFormatting>
  <conditionalFormatting sqref="F65:F67">
    <cfRule type="cellIs" dxfId="89" priority="71" operator="equal">
      <formula>"-"</formula>
    </cfRule>
  </conditionalFormatting>
  <conditionalFormatting sqref="G65:G67">
    <cfRule type="cellIs" dxfId="88" priority="70" operator="equal">
      <formula>"-"</formula>
    </cfRule>
  </conditionalFormatting>
  <conditionalFormatting sqref="F69:F76">
    <cfRule type="cellIs" dxfId="87" priority="69" operator="equal">
      <formula>"-"</formula>
    </cfRule>
  </conditionalFormatting>
  <conditionalFormatting sqref="G69:G76">
    <cfRule type="cellIs" dxfId="86" priority="68" operator="equal">
      <formula>"-"</formula>
    </cfRule>
  </conditionalFormatting>
  <conditionalFormatting sqref="F79:F88">
    <cfRule type="cellIs" dxfId="85" priority="67" operator="equal">
      <formula>"-"</formula>
    </cfRule>
  </conditionalFormatting>
  <conditionalFormatting sqref="G79:G88">
    <cfRule type="cellIs" dxfId="84" priority="66" operator="equal">
      <formula>"-"</formula>
    </cfRule>
  </conditionalFormatting>
  <conditionalFormatting sqref="F90:F110">
    <cfRule type="cellIs" dxfId="83" priority="65" operator="equal">
      <formula>"-"</formula>
    </cfRule>
  </conditionalFormatting>
  <conditionalFormatting sqref="G90:G110">
    <cfRule type="cellIs" dxfId="82" priority="64" operator="equal">
      <formula>"-"</formula>
    </cfRule>
  </conditionalFormatting>
  <conditionalFormatting sqref="F113:F118">
    <cfRule type="cellIs" dxfId="81" priority="63" operator="equal">
      <formula>"-"</formula>
    </cfRule>
  </conditionalFormatting>
  <conditionalFormatting sqref="G113:G118">
    <cfRule type="cellIs" dxfId="80" priority="62" operator="equal">
      <formula>"-"</formula>
    </cfRule>
  </conditionalFormatting>
  <conditionalFormatting sqref="F120:F140">
    <cfRule type="cellIs" dxfId="79" priority="61" operator="equal">
      <formula>"-"</formula>
    </cfRule>
  </conditionalFormatting>
  <conditionalFormatting sqref="G120:G140">
    <cfRule type="cellIs" dxfId="78" priority="60" operator="equal">
      <formula>"-"</formula>
    </cfRule>
  </conditionalFormatting>
  <conditionalFormatting sqref="F142">
    <cfRule type="cellIs" dxfId="77" priority="59" operator="equal">
      <formula>"-"</formula>
    </cfRule>
  </conditionalFormatting>
  <conditionalFormatting sqref="G142">
    <cfRule type="cellIs" dxfId="76" priority="58" operator="equal">
      <formula>"-"</formula>
    </cfRule>
  </conditionalFormatting>
  <conditionalFormatting sqref="F144">
    <cfRule type="cellIs" dxfId="75" priority="57" operator="equal">
      <formula>"-"</formula>
    </cfRule>
  </conditionalFormatting>
  <conditionalFormatting sqref="G144">
    <cfRule type="cellIs" dxfId="74" priority="56" operator="equal">
      <formula>"-"</formula>
    </cfRule>
  </conditionalFormatting>
  <conditionalFormatting sqref="F146:F148">
    <cfRule type="cellIs" dxfId="73" priority="55" operator="equal">
      <formula>"-"</formula>
    </cfRule>
  </conditionalFormatting>
  <conditionalFormatting sqref="G146:G148">
    <cfRule type="cellIs" dxfId="72" priority="54" operator="equal">
      <formula>"-"</formula>
    </cfRule>
  </conditionalFormatting>
  <conditionalFormatting sqref="F151">
    <cfRule type="cellIs" dxfId="71" priority="53" operator="equal">
      <formula>"-"</formula>
    </cfRule>
  </conditionalFormatting>
  <conditionalFormatting sqref="G151">
    <cfRule type="cellIs" dxfId="70" priority="52" operator="equal">
      <formula>"-"</formula>
    </cfRule>
  </conditionalFormatting>
  <conditionalFormatting sqref="F153:F154">
    <cfRule type="cellIs" dxfId="69" priority="51" operator="equal">
      <formula>"-"</formula>
    </cfRule>
  </conditionalFormatting>
  <conditionalFormatting sqref="G153:G154">
    <cfRule type="cellIs" dxfId="68" priority="50" operator="equal">
      <formula>"-"</formula>
    </cfRule>
  </conditionalFormatting>
  <conditionalFormatting sqref="F157:F166">
    <cfRule type="cellIs" dxfId="67" priority="49" operator="equal">
      <formula>"-"</formula>
    </cfRule>
  </conditionalFormatting>
  <conditionalFormatting sqref="G157:G166">
    <cfRule type="cellIs" dxfId="66" priority="48" operator="equal">
      <formula>"-"</formula>
    </cfRule>
  </conditionalFormatting>
  <conditionalFormatting sqref="F168:F170">
    <cfRule type="cellIs" dxfId="65" priority="47" operator="equal">
      <formula>"-"</formula>
    </cfRule>
  </conditionalFormatting>
  <conditionalFormatting sqref="G168:G170">
    <cfRule type="cellIs" dxfId="64" priority="46" operator="equal">
      <formula>"-"</formula>
    </cfRule>
  </conditionalFormatting>
  <conditionalFormatting sqref="F172:F180">
    <cfRule type="cellIs" dxfId="63" priority="45" operator="equal">
      <formula>"-"</formula>
    </cfRule>
  </conditionalFormatting>
  <conditionalFormatting sqref="G172:G180">
    <cfRule type="cellIs" dxfId="62" priority="44" operator="equal">
      <formula>"-"</formula>
    </cfRule>
  </conditionalFormatting>
  <conditionalFormatting sqref="F182:F188">
    <cfRule type="cellIs" dxfId="61" priority="43" operator="equal">
      <formula>"-"</formula>
    </cfRule>
  </conditionalFormatting>
  <conditionalFormatting sqref="G182:G188">
    <cfRule type="cellIs" dxfId="60" priority="42" operator="equal">
      <formula>"-"</formula>
    </cfRule>
  </conditionalFormatting>
  <conditionalFormatting sqref="F190:F198">
    <cfRule type="cellIs" dxfId="59" priority="41" operator="equal">
      <formula>"-"</formula>
    </cfRule>
  </conditionalFormatting>
  <conditionalFormatting sqref="G190:G198">
    <cfRule type="cellIs" dxfId="58" priority="40" operator="equal">
      <formula>"-"</formula>
    </cfRule>
  </conditionalFormatting>
  <conditionalFormatting sqref="F200:F206">
    <cfRule type="cellIs" dxfId="57" priority="39" operator="equal">
      <formula>"-"</formula>
    </cfRule>
  </conditionalFormatting>
  <conditionalFormatting sqref="G200:G206">
    <cfRule type="cellIs" dxfId="56" priority="38" operator="equal">
      <formula>"-"</formula>
    </cfRule>
  </conditionalFormatting>
  <conditionalFormatting sqref="F208:F211">
    <cfRule type="cellIs" dxfId="55" priority="37" operator="equal">
      <formula>"-"</formula>
    </cfRule>
  </conditionalFormatting>
  <conditionalFormatting sqref="G208:G211">
    <cfRule type="cellIs" dxfId="54" priority="36" operator="equal">
      <formula>"-"</formula>
    </cfRule>
  </conditionalFormatting>
  <conditionalFormatting sqref="F214">
    <cfRule type="cellIs" dxfId="53" priority="35" operator="equal">
      <formula>"-"</formula>
    </cfRule>
  </conditionalFormatting>
  <conditionalFormatting sqref="G214">
    <cfRule type="cellIs" dxfId="52" priority="34" operator="equal">
      <formula>"-"</formula>
    </cfRule>
  </conditionalFormatting>
  <conditionalFormatting sqref="F216:F218">
    <cfRule type="cellIs" dxfId="51" priority="33" operator="equal">
      <formula>"-"</formula>
    </cfRule>
  </conditionalFormatting>
  <conditionalFormatting sqref="G216:G218">
    <cfRule type="cellIs" dxfId="50" priority="32" operator="equal">
      <formula>"-"</formula>
    </cfRule>
  </conditionalFormatting>
  <conditionalFormatting sqref="F220:F224">
    <cfRule type="cellIs" dxfId="49" priority="31" operator="equal">
      <formula>"-"</formula>
    </cfRule>
  </conditionalFormatting>
  <conditionalFormatting sqref="G220:G224">
    <cfRule type="cellIs" dxfId="48" priority="30" operator="equal">
      <formula>"-"</formula>
    </cfRule>
  </conditionalFormatting>
  <conditionalFormatting sqref="F226:F234">
    <cfRule type="cellIs" dxfId="47" priority="29" operator="equal">
      <formula>"-"</formula>
    </cfRule>
  </conditionalFormatting>
  <conditionalFormatting sqref="G226:G234">
    <cfRule type="cellIs" dxfId="46" priority="28" operator="equal">
      <formula>"-"</formula>
    </cfRule>
  </conditionalFormatting>
  <conditionalFormatting sqref="F236:F239">
    <cfRule type="cellIs" dxfId="45" priority="27" operator="equal">
      <formula>"-"</formula>
    </cfRule>
  </conditionalFormatting>
  <conditionalFormatting sqref="G236:G239">
    <cfRule type="cellIs" dxfId="44" priority="26" operator="equal">
      <formula>"-"</formula>
    </cfRule>
  </conditionalFormatting>
  <conditionalFormatting sqref="F241">
    <cfRule type="cellIs" dxfId="43" priority="25" operator="equal">
      <formula>"-"</formula>
    </cfRule>
  </conditionalFormatting>
  <conditionalFormatting sqref="G241">
    <cfRule type="cellIs" dxfId="42" priority="24" operator="equal">
      <formula>"-"</formula>
    </cfRule>
  </conditionalFormatting>
  <conditionalFormatting sqref="F244:F254">
    <cfRule type="cellIs" dxfId="41" priority="23" operator="equal">
      <formula>"-"</formula>
    </cfRule>
  </conditionalFormatting>
  <conditionalFormatting sqref="G244:G254">
    <cfRule type="cellIs" dxfId="40" priority="22" operator="equal">
      <formula>"-"</formula>
    </cfRule>
  </conditionalFormatting>
  <conditionalFormatting sqref="F256:F261">
    <cfRule type="cellIs" dxfId="39" priority="21" operator="equal">
      <formula>"-"</formula>
    </cfRule>
  </conditionalFormatting>
  <conditionalFormatting sqref="G256:G261">
    <cfRule type="cellIs" dxfId="38" priority="20" operator="equal">
      <formula>"-"</formula>
    </cfRule>
  </conditionalFormatting>
  <conditionalFormatting sqref="F263:F264">
    <cfRule type="cellIs" dxfId="37" priority="19" operator="equal">
      <formula>"-"</formula>
    </cfRule>
  </conditionalFormatting>
  <conditionalFormatting sqref="G263:G264">
    <cfRule type="cellIs" dxfId="36" priority="18" operator="equal">
      <formula>"-"</formula>
    </cfRule>
  </conditionalFormatting>
  <conditionalFormatting sqref="F266:F281">
    <cfRule type="cellIs" dxfId="35" priority="17" operator="equal">
      <formula>"-"</formula>
    </cfRule>
  </conditionalFormatting>
  <conditionalFormatting sqref="G266:G281">
    <cfRule type="cellIs" dxfId="34" priority="16" operator="equal">
      <formula>"-"</formula>
    </cfRule>
  </conditionalFormatting>
  <conditionalFormatting sqref="F283:F298">
    <cfRule type="cellIs" dxfId="33" priority="15" operator="equal">
      <formula>"-"</formula>
    </cfRule>
  </conditionalFormatting>
  <conditionalFormatting sqref="G283:G298">
    <cfRule type="cellIs" dxfId="32" priority="14" operator="equal">
      <formula>"-"</formula>
    </cfRule>
  </conditionalFormatting>
  <conditionalFormatting sqref="F300:F317">
    <cfRule type="cellIs" dxfId="31" priority="13" operator="equal">
      <formula>"-"</formula>
    </cfRule>
  </conditionalFormatting>
  <conditionalFormatting sqref="G300:G317">
    <cfRule type="cellIs" dxfId="30" priority="12" operator="equal">
      <formula>"-"</formula>
    </cfRule>
  </conditionalFormatting>
  <conditionalFormatting sqref="F319:F320">
    <cfRule type="cellIs" dxfId="29" priority="11" operator="equal">
      <formula>"-"</formula>
    </cfRule>
  </conditionalFormatting>
  <conditionalFormatting sqref="G319:G320">
    <cfRule type="cellIs" dxfId="28" priority="10" operator="equal">
      <formula>"-"</formula>
    </cfRule>
  </conditionalFormatting>
  <conditionalFormatting sqref="F322:F326">
    <cfRule type="cellIs" dxfId="27" priority="9" operator="equal">
      <formula>"-"</formula>
    </cfRule>
  </conditionalFormatting>
  <conditionalFormatting sqref="G322:G326">
    <cfRule type="cellIs" dxfId="26" priority="8" operator="equal">
      <formula>"-"</formula>
    </cfRule>
  </conditionalFormatting>
  <conditionalFormatting sqref="F328:F329">
    <cfRule type="cellIs" dxfId="25" priority="7" operator="equal">
      <formula>"-"</formula>
    </cfRule>
  </conditionalFormatting>
  <conditionalFormatting sqref="G328:G329">
    <cfRule type="cellIs" dxfId="24" priority="6" operator="equal">
      <formula>"-"</formula>
    </cfRule>
  </conditionalFormatting>
  <conditionalFormatting sqref="F331:F340">
    <cfRule type="cellIs" dxfId="23" priority="5" operator="equal">
      <formula>"-"</formula>
    </cfRule>
  </conditionalFormatting>
  <conditionalFormatting sqref="G10:G28">
    <cfRule type="cellIs" dxfId="22" priority="2" operator="equal">
      <formula>"-"</formula>
    </cfRule>
  </conditionalFormatting>
  <conditionalFormatting sqref="F10:F28">
    <cfRule type="cellIs" dxfId="21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1:F1048576">
      <formula1>0</formula1>
      <formula2>1000000000</formula2>
    </dataValidation>
  </dataValidations>
  <pageMargins left="0.31496062992125984" right="0.35433070866141736" top="0.43307086614173229" bottom="0.39370078740157483" header="0.31496062992125984" footer="0.31496062992125984"/>
  <pageSetup paperSize="9" scale="75" orientation="landscape" horizontalDpi="0" verticalDpi="0" r:id="rId1"/>
  <headerFooter>
    <oddHeader>&amp;R&amp;8Página: &amp;P/&amp;N
&amp;F-&amp;A</oddHeader>
  </headerFooter>
  <ignoredErrors>
    <ignoredError sqref="G38 G255:G330 G167:G235 G46:G152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5" sqref="C5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Resumo'!C26)</f>
        <v>ITENS OMISSOS EM MOBILIÁRIO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1542</v>
      </c>
      <c r="C5" s="86" t="str">
        <f>CONCATENATE("OMISSOS EM ",'Planilha Resumo'!C26)</f>
        <v>OMISSOS EM MOBILIÁRIO</v>
      </c>
      <c r="D5" s="87"/>
      <c r="E5" s="39"/>
      <c r="F5" s="39"/>
      <c r="G5" s="88">
        <f>SUM(G6:G55)</f>
        <v>0</v>
      </c>
    </row>
    <row r="6" spans="2:7" x14ac:dyDescent="0.2">
      <c r="B6" s="89" t="s">
        <v>1543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1544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1545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1546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1547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1548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1549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1550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1551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1552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1553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1554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1555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1556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1557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1558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1559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1560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1561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1562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1563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1564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1565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1566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1567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1568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1569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1570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1571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1572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1573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1574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1575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1576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1577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1578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1579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1580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1581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1582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1583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1584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1585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1586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1587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1588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1589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1590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1591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1592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gDQwwbAYRi1mTjRrj8Cyf1jFN5/z7kkUZ/Wsm2EIdF9mPDloLBj4SGMqRjJAroq1TM1oEr0HkJuFcvkOgal2DQ==" saltValue="CIvsYjYe+5+p+i5kipIzhg==" spinCount="100000" sheet="1" objects="1" scenarios="1"/>
  <conditionalFormatting sqref="C6:G55">
    <cfRule type="cellIs" dxfId="3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17" sqref="C17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Resumo'!C27)</f>
        <v>ITENS OMISSOS EM ÁREA EXTERNA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1593</v>
      </c>
      <c r="C5" s="86" t="str">
        <f>CONCATENATE("OMISSOS EM ",'Planilha Resumo'!C27)</f>
        <v>OMISSOS EM ÁREA EXTERNA</v>
      </c>
      <c r="D5" s="87"/>
      <c r="E5" s="39"/>
      <c r="F5" s="39"/>
      <c r="G5" s="88">
        <f>SUM(G6:G55)</f>
        <v>0</v>
      </c>
    </row>
    <row r="6" spans="2:7" x14ac:dyDescent="0.2">
      <c r="B6" s="89" t="s">
        <v>1594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1595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1596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1597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1598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1599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1600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1601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1602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1603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1604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1605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1606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1607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1608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1609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1610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1611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1612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1613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1614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1615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1616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1617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1618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1619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1620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1621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1622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1623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1624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1625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1626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1627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1628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1629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1630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1631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1632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1633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1634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1635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1636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1637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1638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1639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1640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1641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1642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1643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PqEdiqe+mmjN36hvfsSd7G+f6RRCLJ+46QzPUMqklUybu1mCo9yGpcYauylmOhOBGKc3P8Gwl7FGLCbLf5tI8Q==" saltValue="ilTGbSmZl2nf7PxcoppB7w==" spinCount="100000" sheet="1" objects="1" scenarios="1"/>
  <conditionalFormatting sqref="C6:G55">
    <cfRule type="cellIs" dxfId="2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18" sqref="C18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Resumo'!C28)</f>
        <v>ITENS OMISSOS EM COMUNICAÇÃO VISUAL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1644</v>
      </c>
      <c r="C5" s="86" t="str">
        <f>CONCATENATE("OMISSOS EM ",'Planilha Resumo'!C28)</f>
        <v>OMISSOS EM COMUNICAÇÃO VISUAL</v>
      </c>
      <c r="D5" s="87"/>
      <c r="E5" s="39"/>
      <c r="F5" s="39"/>
      <c r="G5" s="88">
        <f>SUM(G6:G55)</f>
        <v>0</v>
      </c>
    </row>
    <row r="6" spans="2:7" x14ac:dyDescent="0.2">
      <c r="B6" s="89" t="s">
        <v>1645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1646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1647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1648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1649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1650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1651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1652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1653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1654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1655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1656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1657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1658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1659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1660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1661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1662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1663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1664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1665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1666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1667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1668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1669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1670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1671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1672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1673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1674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1675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1676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1677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1678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1679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1680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1681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1682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1683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1684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1685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1686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1687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1688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1689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1690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1691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1692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1693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1694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2o/yzzRlnj9B6HJxaf0f4belRRW3V/xGL5Ib/cFKBeUasVC1NOoqGhL29n2NB2m98T1UzS65hCRcTME3eZI6WA==" saltValue="ZjoPcOelkukVZs14Rmy+/g==" spinCount="100000" sheet="1" objects="1" scenarios="1"/>
  <conditionalFormatting sqref="C6:G55">
    <cfRule type="cellIs" dxfId="1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D20" sqref="D20:D21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Resumo'!C29)</f>
        <v>ITENS OMISSOS EM LIMPEZA DA OBRA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1695</v>
      </c>
      <c r="C5" s="86" t="str">
        <f>CONCATENATE("OMISSOS EM ",'Planilha Resumo'!C29)</f>
        <v>OMISSOS EM LIMPEZA DA OBRA</v>
      </c>
      <c r="D5" s="87"/>
      <c r="E5" s="39"/>
      <c r="F5" s="39"/>
      <c r="G5" s="88">
        <f>SUM(G6:G55)</f>
        <v>0</v>
      </c>
    </row>
    <row r="6" spans="2:7" x14ac:dyDescent="0.2">
      <c r="B6" s="89" t="s">
        <v>1696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1697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1698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1699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1700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1701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1702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1703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1704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1705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1706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1707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1708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1709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1710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1711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1712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1713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1714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1715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1716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1717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1718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1719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1720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1721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1722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1723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1724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1725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1726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1727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1728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1729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1730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1731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1732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1733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1734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1735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1736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1737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1738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1739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1740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1741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1742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1743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1744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1745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BZpALsnc4zecLopG/zgTWUYtsnBcs9UELQwMDmFuvoqtiZGHeQEKkCpTpy+qRtvctLeIztqWHttYOFmnpWMmgQ==" saltValue="R1OqdkcanaxPEeAwYVMJBA==" spinCount="100000" sheet="1" objects="1" scenarios="1"/>
  <conditionalFormatting sqref="C6:G55">
    <cfRule type="cellIs" dxfId="0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F22" sqref="F22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Principal'!C9)</f>
        <v>ITENS OMISSOS EM DEMOLIÇÕES E RETIRADAS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672</v>
      </c>
      <c r="C5" s="86" t="str">
        <f>CONCATENATE("OMISSOS EM ",'Planilha Principal'!C9)</f>
        <v>OMISSOS EM DEMOLIÇÕES E RETIRADAS</v>
      </c>
      <c r="D5" s="87"/>
      <c r="E5" s="39"/>
      <c r="F5" s="39"/>
      <c r="G5" s="88">
        <f>SUM(G6:G55)</f>
        <v>0</v>
      </c>
    </row>
    <row r="6" spans="2:7" x14ac:dyDescent="0.2">
      <c r="B6" s="89" t="s">
        <v>674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675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676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677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678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679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680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681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682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683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684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685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686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687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688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689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690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691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692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693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694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695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696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697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698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699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700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701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702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703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704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705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706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707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708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709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710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711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712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713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714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715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716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717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718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719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720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721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722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723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Yw0AHoYnHHtUc+issNfiAFiBvLNnRIRsDVnjYuWIaNsNRsIYs/9MDjDLu/MEtCwNmqYP2WjCtZpb4NZ4C5skkQ==" saltValue="gdGYUU2tkgEvgYoI4oj+xQ==" spinCount="100000" sheet="1" objects="1" scenarios="1"/>
  <conditionalFormatting sqref="C6:G55">
    <cfRule type="cellIs" dxfId="20" priority="3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  <ignoredErrors>
    <ignoredError sqref="G6:G5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F19" sqref="F19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Principal'!C29)</f>
        <v>ITENS OMISSOS EM INFRAESTRUTURA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673</v>
      </c>
      <c r="C5" s="86" t="str">
        <f>CONCATENATE("OMISSOS EM ",'Planilha Principal'!C29)</f>
        <v>OMISSOS EM INFRAESTRUTURA</v>
      </c>
      <c r="D5" s="87"/>
      <c r="E5" s="39"/>
      <c r="F5" s="39"/>
      <c r="G5" s="88">
        <f>SUM(G6:G55)</f>
        <v>0</v>
      </c>
    </row>
    <row r="6" spans="2:7" x14ac:dyDescent="0.2">
      <c r="B6" s="89" t="s">
        <v>724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725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726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727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728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729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730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731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732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733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734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735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736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737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738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739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740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741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742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743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744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745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746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747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748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749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750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751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752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753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754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755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756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757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758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759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760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761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762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763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764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765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766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767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768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769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770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771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772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773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tpGKSbjGBIH7oZwIv4eQZ6OW74DSub8V9cMppHx4KZkX4/k+/zYOFT+1Jyas/s0SOd5n4M+BtIxEWb4tgbzksg==" saltValue="h4+ULNg7yKIO+tnEdLr3sQ==" spinCount="100000" sheet="1" objects="1" scenarios="1"/>
  <conditionalFormatting sqref="C6:G55">
    <cfRule type="cellIs" dxfId="19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J13" sqref="J13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Principal'!C40)</f>
        <v>ITENS OMISSOS EM ESTRUTURA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774</v>
      </c>
      <c r="C5" s="86" t="str">
        <f>CONCATENATE("OMISSOS EM ",'Planilha Principal'!C40)</f>
        <v>OMISSOS EM ESTRUTURA</v>
      </c>
      <c r="D5" s="87"/>
      <c r="E5" s="39"/>
      <c r="F5" s="39"/>
      <c r="G5" s="88">
        <f>SUM(G6:G55)</f>
        <v>0</v>
      </c>
    </row>
    <row r="6" spans="2:7" x14ac:dyDescent="0.2">
      <c r="B6" s="89" t="s">
        <v>775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776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777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778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779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780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781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782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783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784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785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786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787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788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789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790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791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792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793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794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795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796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797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798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799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800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801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802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803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804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805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806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807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808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809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810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811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812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813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814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815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816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817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818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819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820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821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822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823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824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8AmQwbBieYNyFuYwXk+VdSgFz2vhINr2kISo+qcW+8J1HSKb+PpNu18N1IL/FWXmuqBhAI27RJu9nl8YHtRnqg==" saltValue="c6QMjUCT/2VYxTvnF8f6dA==" spinCount="100000" sheet="1" objects="1" scenarios="1"/>
  <conditionalFormatting sqref="C6:G55">
    <cfRule type="cellIs" dxfId="18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G27" sqref="G27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Principal'!C68)</f>
        <v>ITENS OMISSOS EM COBERTURAS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825</v>
      </c>
      <c r="C5" s="86" t="str">
        <f>CONCATENATE("OMISSOS EM ",'Planilha Principal'!C68)</f>
        <v>OMISSOS EM COBERTURAS</v>
      </c>
      <c r="D5" s="87"/>
      <c r="E5" s="39"/>
      <c r="F5" s="39"/>
      <c r="G5" s="88">
        <f>SUM(G6:G55)</f>
        <v>0</v>
      </c>
    </row>
    <row r="6" spans="2:7" x14ac:dyDescent="0.2">
      <c r="B6" s="89" t="s">
        <v>826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827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828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829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830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831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832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833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834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835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836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837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838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839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840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841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842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843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844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845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846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847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848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849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850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851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852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853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854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855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856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857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858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859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860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861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862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863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864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865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866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867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868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869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870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871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872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873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874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875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hadNUhOQTEFzVnBfLDibe54la+MILX6KumQDLZXoGCUFPKPsUVIgUdahUornF2L5flxDzqQJsmc7yw1dIfMLdQ==" saltValue="IxalFV8S/rJL7uwAkyScbQ==" spinCount="100000" sheet="1" objects="1" scenarios="1"/>
  <conditionalFormatting sqref="C6:G55">
    <cfRule type="cellIs" dxfId="17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G27" sqref="G27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Principal'!C77)</f>
        <v>ITENS OMISSOS EM ALVENARIAS / VEDAÇÕES/ DIVISÓRIAS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876</v>
      </c>
      <c r="C5" s="86" t="str">
        <f>CONCATENATE("OMISSOS EM ",'Planilha Principal'!C77)</f>
        <v>OMISSOS EM ALVENARIAS / VEDAÇÕES/ DIVISÓRIAS</v>
      </c>
      <c r="D5" s="87"/>
      <c r="E5" s="39"/>
      <c r="F5" s="39"/>
      <c r="G5" s="88">
        <f>SUM(G6:G55)</f>
        <v>0</v>
      </c>
    </row>
    <row r="6" spans="2:7" x14ac:dyDescent="0.2">
      <c r="B6" s="89" t="s">
        <v>877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878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879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880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881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882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883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884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885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886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887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888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889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890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891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892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893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894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895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896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897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898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899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900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901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902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903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904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905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906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907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908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909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910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911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912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913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914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915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916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917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918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919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920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921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922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923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924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925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926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sNBqAoHMAUZCwEHc7f7PTElzMYVBUCIga8BYaTm74TiHSP9FsQlN6+09ucNBEX4XzqUk3ihF/QBKOx2S+4ks8A==" saltValue="iO1XUjmY66BulshegQs6sA==" spinCount="100000" sheet="1" objects="1" scenarios="1"/>
  <conditionalFormatting sqref="C6:G55">
    <cfRule type="cellIs" dxfId="16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13" sqref="C13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Principal'!C89)</f>
        <v>ITENS OMISSOS EM PISOS / ASSOALHOS/ RODAPÉS / SOLEIRAS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927</v>
      </c>
      <c r="C5" s="86" t="str">
        <f>CONCATENATE("OMISSOS EM ",'Planilha Principal'!C89)</f>
        <v>OMISSOS EM PISOS / ASSOALHOS/ RODAPÉS / SOLEIRAS</v>
      </c>
      <c r="D5" s="87"/>
      <c r="E5" s="39"/>
      <c r="F5" s="39"/>
      <c r="G5" s="88">
        <f>SUM(G6:G55)</f>
        <v>0</v>
      </c>
    </row>
    <row r="6" spans="2:7" x14ac:dyDescent="0.2">
      <c r="B6" s="89" t="s">
        <v>928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929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930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931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932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933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934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935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936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937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938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939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940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941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942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943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944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945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946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947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948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949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950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951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952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953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954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955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956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957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958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959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960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961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962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963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964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965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966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967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968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969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970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971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972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973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974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975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976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977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I2JOiiArmpTM1l8RGxTsAEG/6OPmWuvfuzo81Nqp1+GfAVRv5FKWJAOJ2xo13/cudalBvXOYMHRx2RGqK0eNCA==" saltValue="V+Bs3YGdCivWxvsFKNRrzQ==" spinCount="100000" sheet="1" objects="1" scenarios="1"/>
  <conditionalFormatting sqref="C6:G55">
    <cfRule type="cellIs" dxfId="15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G55"/>
  <sheetViews>
    <sheetView showGridLines="0" workbookViewId="0">
      <selection activeCell="C19" sqref="C19"/>
    </sheetView>
  </sheetViews>
  <sheetFormatPr defaultRowHeight="12.75" x14ac:dyDescent="0.2"/>
  <cols>
    <col min="1" max="1" width="2.5703125" style="84" customWidth="1"/>
    <col min="2" max="2" width="9.85546875" style="84" customWidth="1"/>
    <col min="3" max="3" width="81.7109375" style="84" customWidth="1"/>
    <col min="4" max="4" width="6.5703125" style="84" customWidth="1"/>
    <col min="5" max="5" width="9.7109375" style="84" customWidth="1"/>
    <col min="6" max="6" width="10.28515625" style="84" customWidth="1"/>
    <col min="7" max="7" width="12.85546875" style="84" customWidth="1"/>
    <col min="8" max="16384" width="9.140625" style="84"/>
  </cols>
  <sheetData>
    <row r="1" spans="2:7" ht="32.25" customHeight="1" x14ac:dyDescent="0.2">
      <c r="B1" s="83" t="str">
        <f>CONCATENATE("ITENS OMISSOS EM ",'Planilha Principal'!C111)</f>
        <v>ITENS OMISSOS EM INSTALAÇÕES ELÉTRICA/ HIDRÁÚLICA/ INCÊNDIO/ TELEFONE</v>
      </c>
    </row>
    <row r="2" spans="2:7" ht="3.75" customHeight="1" x14ac:dyDescent="0.2"/>
    <row r="3" spans="2:7" x14ac:dyDescent="0.2">
      <c r="B3" s="60" t="s">
        <v>0</v>
      </c>
      <c r="C3" s="60" t="s">
        <v>1</v>
      </c>
      <c r="D3" s="61" t="s">
        <v>531</v>
      </c>
      <c r="E3" s="37" t="s">
        <v>532</v>
      </c>
      <c r="F3" s="37" t="s">
        <v>533</v>
      </c>
      <c r="G3" s="37" t="s">
        <v>528</v>
      </c>
    </row>
    <row r="4" spans="2:7" ht="3.75" customHeight="1" x14ac:dyDescent="0.2">
      <c r="B4" s="62"/>
      <c r="C4" s="62"/>
      <c r="D4" s="63"/>
      <c r="E4" s="38"/>
      <c r="F4" s="38"/>
      <c r="G4" s="38"/>
    </row>
    <row r="5" spans="2:7" x14ac:dyDescent="0.2">
      <c r="B5" s="85" t="s">
        <v>978</v>
      </c>
      <c r="C5" s="86" t="str">
        <f>CONCATENATE("OMISSOS EM ",'Planilha Principal'!C111)</f>
        <v>OMISSOS EM INSTALAÇÕES ELÉTRICA/ HIDRÁÚLICA/ INCÊNDIO/ TELEFONE</v>
      </c>
      <c r="D5" s="87"/>
      <c r="E5" s="39"/>
      <c r="F5" s="39"/>
      <c r="G5" s="88">
        <f>SUM(G6:G55)</f>
        <v>0</v>
      </c>
    </row>
    <row r="6" spans="2:7" x14ac:dyDescent="0.2">
      <c r="B6" s="89" t="s">
        <v>979</v>
      </c>
      <c r="C6" s="77" t="s">
        <v>534</v>
      </c>
      <c r="D6" s="78" t="s">
        <v>534</v>
      </c>
      <c r="E6" s="51" t="s">
        <v>534</v>
      </c>
      <c r="F6" s="51" t="s">
        <v>534</v>
      </c>
      <c r="G6" s="51" t="str">
        <f>IFERROR(ROUND(E6*F6,2),"-")</f>
        <v>-</v>
      </c>
    </row>
    <row r="7" spans="2:7" x14ac:dyDescent="0.2">
      <c r="B7" s="90" t="s">
        <v>980</v>
      </c>
      <c r="C7" s="79" t="s">
        <v>534</v>
      </c>
      <c r="D7" s="80" t="s">
        <v>534</v>
      </c>
      <c r="E7" s="33" t="s">
        <v>534</v>
      </c>
      <c r="F7" s="33" t="s">
        <v>534</v>
      </c>
      <c r="G7" s="33" t="str">
        <f t="shared" ref="G7:G55" si="0">IFERROR(ROUND(E7*F7,2),"-")</f>
        <v>-</v>
      </c>
    </row>
    <row r="8" spans="2:7" x14ac:dyDescent="0.2">
      <c r="B8" s="90" t="s">
        <v>981</v>
      </c>
      <c r="C8" s="79" t="s">
        <v>534</v>
      </c>
      <c r="D8" s="80" t="s">
        <v>534</v>
      </c>
      <c r="E8" s="33" t="s">
        <v>534</v>
      </c>
      <c r="F8" s="33" t="s">
        <v>534</v>
      </c>
      <c r="G8" s="33" t="str">
        <f t="shared" si="0"/>
        <v>-</v>
      </c>
    </row>
    <row r="9" spans="2:7" x14ac:dyDescent="0.2">
      <c r="B9" s="90" t="s">
        <v>982</v>
      </c>
      <c r="C9" s="79" t="s">
        <v>534</v>
      </c>
      <c r="D9" s="80" t="s">
        <v>534</v>
      </c>
      <c r="E9" s="33" t="s">
        <v>534</v>
      </c>
      <c r="F9" s="33" t="s">
        <v>534</v>
      </c>
      <c r="G9" s="33" t="str">
        <f t="shared" si="0"/>
        <v>-</v>
      </c>
    </row>
    <row r="10" spans="2:7" x14ac:dyDescent="0.2">
      <c r="B10" s="90" t="s">
        <v>983</v>
      </c>
      <c r="C10" s="79" t="s">
        <v>534</v>
      </c>
      <c r="D10" s="80" t="s">
        <v>534</v>
      </c>
      <c r="E10" s="33" t="s">
        <v>534</v>
      </c>
      <c r="F10" s="33" t="s">
        <v>534</v>
      </c>
      <c r="G10" s="33" t="str">
        <f t="shared" si="0"/>
        <v>-</v>
      </c>
    </row>
    <row r="11" spans="2:7" x14ac:dyDescent="0.2">
      <c r="B11" s="90" t="s">
        <v>984</v>
      </c>
      <c r="C11" s="79" t="s">
        <v>534</v>
      </c>
      <c r="D11" s="80" t="s">
        <v>534</v>
      </c>
      <c r="E11" s="33" t="s">
        <v>534</v>
      </c>
      <c r="F11" s="33" t="s">
        <v>534</v>
      </c>
      <c r="G11" s="33" t="str">
        <f t="shared" si="0"/>
        <v>-</v>
      </c>
    </row>
    <row r="12" spans="2:7" x14ac:dyDescent="0.2">
      <c r="B12" s="90" t="s">
        <v>985</v>
      </c>
      <c r="C12" s="79" t="s">
        <v>534</v>
      </c>
      <c r="D12" s="80" t="s">
        <v>534</v>
      </c>
      <c r="E12" s="33" t="s">
        <v>534</v>
      </c>
      <c r="F12" s="33" t="s">
        <v>534</v>
      </c>
      <c r="G12" s="33" t="str">
        <f t="shared" si="0"/>
        <v>-</v>
      </c>
    </row>
    <row r="13" spans="2:7" x14ac:dyDescent="0.2">
      <c r="B13" s="90" t="s">
        <v>986</v>
      </c>
      <c r="C13" s="79" t="s">
        <v>534</v>
      </c>
      <c r="D13" s="80" t="s">
        <v>534</v>
      </c>
      <c r="E13" s="33" t="s">
        <v>534</v>
      </c>
      <c r="F13" s="33" t="s">
        <v>534</v>
      </c>
      <c r="G13" s="33" t="str">
        <f t="shared" si="0"/>
        <v>-</v>
      </c>
    </row>
    <row r="14" spans="2:7" x14ac:dyDescent="0.2">
      <c r="B14" s="90" t="s">
        <v>987</v>
      </c>
      <c r="C14" s="79" t="s">
        <v>534</v>
      </c>
      <c r="D14" s="80" t="s">
        <v>534</v>
      </c>
      <c r="E14" s="33" t="s">
        <v>534</v>
      </c>
      <c r="F14" s="33" t="s">
        <v>534</v>
      </c>
      <c r="G14" s="33" t="str">
        <f t="shared" si="0"/>
        <v>-</v>
      </c>
    </row>
    <row r="15" spans="2:7" x14ac:dyDescent="0.2">
      <c r="B15" s="90" t="s">
        <v>988</v>
      </c>
      <c r="C15" s="79" t="s">
        <v>534</v>
      </c>
      <c r="D15" s="80" t="s">
        <v>534</v>
      </c>
      <c r="E15" s="33" t="s">
        <v>534</v>
      </c>
      <c r="F15" s="33" t="s">
        <v>534</v>
      </c>
      <c r="G15" s="33" t="str">
        <f t="shared" si="0"/>
        <v>-</v>
      </c>
    </row>
    <row r="16" spans="2:7" x14ac:dyDescent="0.2">
      <c r="B16" s="90" t="s">
        <v>989</v>
      </c>
      <c r="C16" s="79" t="s">
        <v>534</v>
      </c>
      <c r="D16" s="80" t="s">
        <v>534</v>
      </c>
      <c r="E16" s="33" t="s">
        <v>534</v>
      </c>
      <c r="F16" s="33" t="s">
        <v>534</v>
      </c>
      <c r="G16" s="33" t="str">
        <f t="shared" si="0"/>
        <v>-</v>
      </c>
    </row>
    <row r="17" spans="2:7" x14ac:dyDescent="0.2">
      <c r="B17" s="90" t="s">
        <v>990</v>
      </c>
      <c r="C17" s="79" t="s">
        <v>534</v>
      </c>
      <c r="D17" s="80" t="s">
        <v>534</v>
      </c>
      <c r="E17" s="33" t="s">
        <v>534</v>
      </c>
      <c r="F17" s="33" t="s">
        <v>534</v>
      </c>
      <c r="G17" s="33" t="str">
        <f t="shared" si="0"/>
        <v>-</v>
      </c>
    </row>
    <row r="18" spans="2:7" x14ac:dyDescent="0.2">
      <c r="B18" s="90" t="s">
        <v>991</v>
      </c>
      <c r="C18" s="79" t="s">
        <v>534</v>
      </c>
      <c r="D18" s="80" t="s">
        <v>534</v>
      </c>
      <c r="E18" s="33" t="s">
        <v>534</v>
      </c>
      <c r="F18" s="33" t="s">
        <v>534</v>
      </c>
      <c r="G18" s="33" t="str">
        <f t="shared" si="0"/>
        <v>-</v>
      </c>
    </row>
    <row r="19" spans="2:7" x14ac:dyDescent="0.2">
      <c r="B19" s="90" t="s">
        <v>992</v>
      </c>
      <c r="C19" s="79" t="s">
        <v>534</v>
      </c>
      <c r="D19" s="80" t="s">
        <v>534</v>
      </c>
      <c r="E19" s="33" t="s">
        <v>534</v>
      </c>
      <c r="F19" s="33" t="s">
        <v>534</v>
      </c>
      <c r="G19" s="33" t="str">
        <f t="shared" si="0"/>
        <v>-</v>
      </c>
    </row>
    <row r="20" spans="2:7" x14ac:dyDescent="0.2">
      <c r="B20" s="90" t="s">
        <v>993</v>
      </c>
      <c r="C20" s="79" t="s">
        <v>534</v>
      </c>
      <c r="D20" s="80" t="s">
        <v>534</v>
      </c>
      <c r="E20" s="33" t="s">
        <v>534</v>
      </c>
      <c r="F20" s="33" t="s">
        <v>534</v>
      </c>
      <c r="G20" s="33" t="str">
        <f t="shared" si="0"/>
        <v>-</v>
      </c>
    </row>
    <row r="21" spans="2:7" x14ac:dyDescent="0.2">
      <c r="B21" s="90" t="s">
        <v>994</v>
      </c>
      <c r="C21" s="79" t="s">
        <v>534</v>
      </c>
      <c r="D21" s="80" t="s">
        <v>534</v>
      </c>
      <c r="E21" s="33" t="s">
        <v>534</v>
      </c>
      <c r="F21" s="33" t="s">
        <v>534</v>
      </c>
      <c r="G21" s="33" t="str">
        <f t="shared" si="0"/>
        <v>-</v>
      </c>
    </row>
    <row r="22" spans="2:7" x14ac:dyDescent="0.2">
      <c r="B22" s="90" t="s">
        <v>995</v>
      </c>
      <c r="C22" s="79" t="s">
        <v>534</v>
      </c>
      <c r="D22" s="80" t="s">
        <v>534</v>
      </c>
      <c r="E22" s="33" t="s">
        <v>534</v>
      </c>
      <c r="F22" s="33" t="s">
        <v>534</v>
      </c>
      <c r="G22" s="33" t="str">
        <f t="shared" si="0"/>
        <v>-</v>
      </c>
    </row>
    <row r="23" spans="2:7" x14ac:dyDescent="0.2">
      <c r="B23" s="90" t="s">
        <v>996</v>
      </c>
      <c r="C23" s="79" t="s">
        <v>534</v>
      </c>
      <c r="D23" s="80" t="s">
        <v>534</v>
      </c>
      <c r="E23" s="33" t="s">
        <v>534</v>
      </c>
      <c r="F23" s="33" t="s">
        <v>534</v>
      </c>
      <c r="G23" s="33" t="str">
        <f t="shared" si="0"/>
        <v>-</v>
      </c>
    </row>
    <row r="24" spans="2:7" x14ac:dyDescent="0.2">
      <c r="B24" s="90" t="s">
        <v>997</v>
      </c>
      <c r="C24" s="79" t="s">
        <v>534</v>
      </c>
      <c r="D24" s="80" t="s">
        <v>534</v>
      </c>
      <c r="E24" s="33" t="s">
        <v>534</v>
      </c>
      <c r="F24" s="33" t="s">
        <v>534</v>
      </c>
      <c r="G24" s="33" t="str">
        <f t="shared" si="0"/>
        <v>-</v>
      </c>
    </row>
    <row r="25" spans="2:7" x14ac:dyDescent="0.2">
      <c r="B25" s="90" t="s">
        <v>998</v>
      </c>
      <c r="C25" s="79" t="s">
        <v>534</v>
      </c>
      <c r="D25" s="80" t="s">
        <v>534</v>
      </c>
      <c r="E25" s="33" t="s">
        <v>534</v>
      </c>
      <c r="F25" s="33" t="s">
        <v>534</v>
      </c>
      <c r="G25" s="33" t="str">
        <f t="shared" si="0"/>
        <v>-</v>
      </c>
    </row>
    <row r="26" spans="2:7" x14ac:dyDescent="0.2">
      <c r="B26" s="90" t="s">
        <v>999</v>
      </c>
      <c r="C26" s="79" t="s">
        <v>534</v>
      </c>
      <c r="D26" s="80" t="s">
        <v>534</v>
      </c>
      <c r="E26" s="33" t="s">
        <v>534</v>
      </c>
      <c r="F26" s="33" t="s">
        <v>534</v>
      </c>
      <c r="G26" s="33" t="str">
        <f t="shared" si="0"/>
        <v>-</v>
      </c>
    </row>
    <row r="27" spans="2:7" x14ac:dyDescent="0.2">
      <c r="B27" s="90" t="s">
        <v>1000</v>
      </c>
      <c r="C27" s="79" t="s">
        <v>534</v>
      </c>
      <c r="D27" s="80" t="s">
        <v>534</v>
      </c>
      <c r="E27" s="33" t="s">
        <v>534</v>
      </c>
      <c r="F27" s="33" t="s">
        <v>534</v>
      </c>
      <c r="G27" s="33" t="str">
        <f t="shared" si="0"/>
        <v>-</v>
      </c>
    </row>
    <row r="28" spans="2:7" x14ac:dyDescent="0.2">
      <c r="B28" s="90" t="s">
        <v>1001</v>
      </c>
      <c r="C28" s="79" t="s">
        <v>534</v>
      </c>
      <c r="D28" s="80" t="s">
        <v>534</v>
      </c>
      <c r="E28" s="33" t="s">
        <v>534</v>
      </c>
      <c r="F28" s="33" t="s">
        <v>534</v>
      </c>
      <c r="G28" s="33" t="str">
        <f t="shared" si="0"/>
        <v>-</v>
      </c>
    </row>
    <row r="29" spans="2:7" x14ac:dyDescent="0.2">
      <c r="B29" s="90" t="s">
        <v>1002</v>
      </c>
      <c r="C29" s="79" t="s">
        <v>534</v>
      </c>
      <c r="D29" s="80" t="s">
        <v>534</v>
      </c>
      <c r="E29" s="33" t="s">
        <v>534</v>
      </c>
      <c r="F29" s="33" t="s">
        <v>534</v>
      </c>
      <c r="G29" s="33" t="str">
        <f t="shared" si="0"/>
        <v>-</v>
      </c>
    </row>
    <row r="30" spans="2:7" x14ac:dyDescent="0.2">
      <c r="B30" s="90" t="s">
        <v>1003</v>
      </c>
      <c r="C30" s="79" t="s">
        <v>534</v>
      </c>
      <c r="D30" s="80" t="s">
        <v>534</v>
      </c>
      <c r="E30" s="33" t="s">
        <v>534</v>
      </c>
      <c r="F30" s="33" t="s">
        <v>534</v>
      </c>
      <c r="G30" s="33" t="str">
        <f t="shared" si="0"/>
        <v>-</v>
      </c>
    </row>
    <row r="31" spans="2:7" x14ac:dyDescent="0.2">
      <c r="B31" s="90" t="s">
        <v>1004</v>
      </c>
      <c r="C31" s="79" t="s">
        <v>534</v>
      </c>
      <c r="D31" s="80" t="s">
        <v>534</v>
      </c>
      <c r="E31" s="33" t="s">
        <v>534</v>
      </c>
      <c r="F31" s="33" t="s">
        <v>534</v>
      </c>
      <c r="G31" s="33" t="str">
        <f t="shared" si="0"/>
        <v>-</v>
      </c>
    </row>
    <row r="32" spans="2:7" x14ac:dyDescent="0.2">
      <c r="B32" s="90" t="s">
        <v>1005</v>
      </c>
      <c r="C32" s="79" t="s">
        <v>534</v>
      </c>
      <c r="D32" s="80" t="s">
        <v>534</v>
      </c>
      <c r="E32" s="33" t="s">
        <v>534</v>
      </c>
      <c r="F32" s="33" t="s">
        <v>534</v>
      </c>
      <c r="G32" s="33" t="str">
        <f t="shared" si="0"/>
        <v>-</v>
      </c>
    </row>
    <row r="33" spans="2:7" x14ac:dyDescent="0.2">
      <c r="B33" s="90" t="s">
        <v>1006</v>
      </c>
      <c r="C33" s="79" t="s">
        <v>534</v>
      </c>
      <c r="D33" s="80" t="s">
        <v>534</v>
      </c>
      <c r="E33" s="33" t="s">
        <v>534</v>
      </c>
      <c r="F33" s="33" t="s">
        <v>534</v>
      </c>
      <c r="G33" s="33" t="str">
        <f t="shared" si="0"/>
        <v>-</v>
      </c>
    </row>
    <row r="34" spans="2:7" x14ac:dyDescent="0.2">
      <c r="B34" s="90" t="s">
        <v>1007</v>
      </c>
      <c r="C34" s="79" t="s">
        <v>534</v>
      </c>
      <c r="D34" s="80" t="s">
        <v>534</v>
      </c>
      <c r="E34" s="33" t="s">
        <v>534</v>
      </c>
      <c r="F34" s="33" t="s">
        <v>534</v>
      </c>
      <c r="G34" s="33" t="str">
        <f t="shared" si="0"/>
        <v>-</v>
      </c>
    </row>
    <row r="35" spans="2:7" x14ac:dyDescent="0.2">
      <c r="B35" s="90" t="s">
        <v>1008</v>
      </c>
      <c r="C35" s="79" t="s">
        <v>534</v>
      </c>
      <c r="D35" s="80" t="s">
        <v>534</v>
      </c>
      <c r="E35" s="33" t="s">
        <v>534</v>
      </c>
      <c r="F35" s="33" t="s">
        <v>534</v>
      </c>
      <c r="G35" s="33" t="str">
        <f t="shared" si="0"/>
        <v>-</v>
      </c>
    </row>
    <row r="36" spans="2:7" x14ac:dyDescent="0.2">
      <c r="B36" s="90" t="s">
        <v>1009</v>
      </c>
      <c r="C36" s="79" t="s">
        <v>534</v>
      </c>
      <c r="D36" s="80" t="s">
        <v>534</v>
      </c>
      <c r="E36" s="33" t="s">
        <v>534</v>
      </c>
      <c r="F36" s="33" t="s">
        <v>534</v>
      </c>
      <c r="G36" s="33" t="str">
        <f t="shared" si="0"/>
        <v>-</v>
      </c>
    </row>
    <row r="37" spans="2:7" x14ac:dyDescent="0.2">
      <c r="B37" s="90" t="s">
        <v>1010</v>
      </c>
      <c r="C37" s="79" t="s">
        <v>534</v>
      </c>
      <c r="D37" s="80" t="s">
        <v>534</v>
      </c>
      <c r="E37" s="33" t="s">
        <v>534</v>
      </c>
      <c r="F37" s="33" t="s">
        <v>534</v>
      </c>
      <c r="G37" s="33" t="str">
        <f t="shared" si="0"/>
        <v>-</v>
      </c>
    </row>
    <row r="38" spans="2:7" x14ac:dyDescent="0.2">
      <c r="B38" s="90" t="s">
        <v>1011</v>
      </c>
      <c r="C38" s="79" t="s">
        <v>534</v>
      </c>
      <c r="D38" s="80" t="s">
        <v>534</v>
      </c>
      <c r="E38" s="33" t="s">
        <v>534</v>
      </c>
      <c r="F38" s="33" t="s">
        <v>534</v>
      </c>
      <c r="G38" s="33" t="str">
        <f t="shared" si="0"/>
        <v>-</v>
      </c>
    </row>
    <row r="39" spans="2:7" x14ac:dyDescent="0.2">
      <c r="B39" s="90" t="s">
        <v>1012</v>
      </c>
      <c r="C39" s="79" t="s">
        <v>534</v>
      </c>
      <c r="D39" s="80" t="s">
        <v>534</v>
      </c>
      <c r="E39" s="33" t="s">
        <v>534</v>
      </c>
      <c r="F39" s="33" t="s">
        <v>534</v>
      </c>
      <c r="G39" s="33" t="str">
        <f t="shared" si="0"/>
        <v>-</v>
      </c>
    </row>
    <row r="40" spans="2:7" x14ac:dyDescent="0.2">
      <c r="B40" s="90" t="s">
        <v>1013</v>
      </c>
      <c r="C40" s="79" t="s">
        <v>534</v>
      </c>
      <c r="D40" s="80" t="s">
        <v>534</v>
      </c>
      <c r="E40" s="33" t="s">
        <v>534</v>
      </c>
      <c r="F40" s="33" t="s">
        <v>534</v>
      </c>
      <c r="G40" s="33" t="str">
        <f t="shared" si="0"/>
        <v>-</v>
      </c>
    </row>
    <row r="41" spans="2:7" x14ac:dyDescent="0.2">
      <c r="B41" s="90" t="s">
        <v>1014</v>
      </c>
      <c r="C41" s="79" t="s">
        <v>534</v>
      </c>
      <c r="D41" s="80" t="s">
        <v>534</v>
      </c>
      <c r="E41" s="33" t="s">
        <v>534</v>
      </c>
      <c r="F41" s="33" t="s">
        <v>534</v>
      </c>
      <c r="G41" s="33" t="str">
        <f t="shared" si="0"/>
        <v>-</v>
      </c>
    </row>
    <row r="42" spans="2:7" x14ac:dyDescent="0.2">
      <c r="B42" s="90" t="s">
        <v>1015</v>
      </c>
      <c r="C42" s="79" t="s">
        <v>534</v>
      </c>
      <c r="D42" s="80" t="s">
        <v>534</v>
      </c>
      <c r="E42" s="33" t="s">
        <v>534</v>
      </c>
      <c r="F42" s="33" t="s">
        <v>534</v>
      </c>
      <c r="G42" s="33" t="str">
        <f t="shared" si="0"/>
        <v>-</v>
      </c>
    </row>
    <row r="43" spans="2:7" x14ac:dyDescent="0.2">
      <c r="B43" s="90" t="s">
        <v>1016</v>
      </c>
      <c r="C43" s="79" t="s">
        <v>534</v>
      </c>
      <c r="D43" s="80" t="s">
        <v>534</v>
      </c>
      <c r="E43" s="33" t="s">
        <v>534</v>
      </c>
      <c r="F43" s="33" t="s">
        <v>534</v>
      </c>
      <c r="G43" s="33" t="str">
        <f t="shared" si="0"/>
        <v>-</v>
      </c>
    </row>
    <row r="44" spans="2:7" x14ac:dyDescent="0.2">
      <c r="B44" s="90" t="s">
        <v>1017</v>
      </c>
      <c r="C44" s="79" t="s">
        <v>534</v>
      </c>
      <c r="D44" s="80" t="s">
        <v>534</v>
      </c>
      <c r="E44" s="33" t="s">
        <v>534</v>
      </c>
      <c r="F44" s="33" t="s">
        <v>534</v>
      </c>
      <c r="G44" s="33" t="str">
        <f t="shared" si="0"/>
        <v>-</v>
      </c>
    </row>
    <row r="45" spans="2:7" x14ac:dyDescent="0.2">
      <c r="B45" s="90" t="s">
        <v>1018</v>
      </c>
      <c r="C45" s="79" t="s">
        <v>534</v>
      </c>
      <c r="D45" s="80" t="s">
        <v>534</v>
      </c>
      <c r="E45" s="33" t="s">
        <v>534</v>
      </c>
      <c r="F45" s="33" t="s">
        <v>534</v>
      </c>
      <c r="G45" s="33" t="str">
        <f t="shared" si="0"/>
        <v>-</v>
      </c>
    </row>
    <row r="46" spans="2:7" x14ac:dyDescent="0.2">
      <c r="B46" s="90" t="s">
        <v>1019</v>
      </c>
      <c r="C46" s="79" t="s">
        <v>534</v>
      </c>
      <c r="D46" s="80" t="s">
        <v>534</v>
      </c>
      <c r="E46" s="33" t="s">
        <v>534</v>
      </c>
      <c r="F46" s="33" t="s">
        <v>534</v>
      </c>
      <c r="G46" s="33" t="str">
        <f t="shared" si="0"/>
        <v>-</v>
      </c>
    </row>
    <row r="47" spans="2:7" x14ac:dyDescent="0.2">
      <c r="B47" s="90" t="s">
        <v>1020</v>
      </c>
      <c r="C47" s="79" t="s">
        <v>534</v>
      </c>
      <c r="D47" s="80" t="s">
        <v>534</v>
      </c>
      <c r="E47" s="33" t="s">
        <v>534</v>
      </c>
      <c r="F47" s="33" t="s">
        <v>534</v>
      </c>
      <c r="G47" s="33" t="str">
        <f t="shared" si="0"/>
        <v>-</v>
      </c>
    </row>
    <row r="48" spans="2:7" x14ac:dyDescent="0.2">
      <c r="B48" s="90" t="s">
        <v>1021</v>
      </c>
      <c r="C48" s="79" t="s">
        <v>534</v>
      </c>
      <c r="D48" s="80" t="s">
        <v>534</v>
      </c>
      <c r="E48" s="33" t="s">
        <v>534</v>
      </c>
      <c r="F48" s="33" t="s">
        <v>534</v>
      </c>
      <c r="G48" s="33" t="str">
        <f t="shared" si="0"/>
        <v>-</v>
      </c>
    </row>
    <row r="49" spans="2:7" x14ac:dyDescent="0.2">
      <c r="B49" s="90" t="s">
        <v>1022</v>
      </c>
      <c r="C49" s="79" t="s">
        <v>534</v>
      </c>
      <c r="D49" s="80" t="s">
        <v>534</v>
      </c>
      <c r="E49" s="33" t="s">
        <v>534</v>
      </c>
      <c r="F49" s="33" t="s">
        <v>534</v>
      </c>
      <c r="G49" s="33" t="str">
        <f t="shared" si="0"/>
        <v>-</v>
      </c>
    </row>
    <row r="50" spans="2:7" x14ac:dyDescent="0.2">
      <c r="B50" s="90" t="s">
        <v>1023</v>
      </c>
      <c r="C50" s="79" t="s">
        <v>534</v>
      </c>
      <c r="D50" s="80" t="s">
        <v>534</v>
      </c>
      <c r="E50" s="33" t="s">
        <v>534</v>
      </c>
      <c r="F50" s="33" t="s">
        <v>534</v>
      </c>
      <c r="G50" s="33" t="str">
        <f t="shared" si="0"/>
        <v>-</v>
      </c>
    </row>
    <row r="51" spans="2:7" x14ac:dyDescent="0.2">
      <c r="B51" s="90" t="s">
        <v>1024</v>
      </c>
      <c r="C51" s="79" t="s">
        <v>534</v>
      </c>
      <c r="D51" s="80" t="s">
        <v>534</v>
      </c>
      <c r="E51" s="33" t="s">
        <v>534</v>
      </c>
      <c r="F51" s="33" t="s">
        <v>534</v>
      </c>
      <c r="G51" s="33" t="str">
        <f t="shared" si="0"/>
        <v>-</v>
      </c>
    </row>
    <row r="52" spans="2:7" x14ac:dyDescent="0.2">
      <c r="B52" s="90" t="s">
        <v>1025</v>
      </c>
      <c r="C52" s="79" t="s">
        <v>534</v>
      </c>
      <c r="D52" s="80" t="s">
        <v>534</v>
      </c>
      <c r="E52" s="33" t="s">
        <v>534</v>
      </c>
      <c r="F52" s="33" t="s">
        <v>534</v>
      </c>
      <c r="G52" s="33" t="str">
        <f t="shared" si="0"/>
        <v>-</v>
      </c>
    </row>
    <row r="53" spans="2:7" x14ac:dyDescent="0.2">
      <c r="B53" s="90" t="s">
        <v>1026</v>
      </c>
      <c r="C53" s="79" t="s">
        <v>534</v>
      </c>
      <c r="D53" s="80" t="s">
        <v>534</v>
      </c>
      <c r="E53" s="33" t="s">
        <v>534</v>
      </c>
      <c r="F53" s="33" t="s">
        <v>534</v>
      </c>
      <c r="G53" s="33" t="str">
        <f t="shared" si="0"/>
        <v>-</v>
      </c>
    </row>
    <row r="54" spans="2:7" x14ac:dyDescent="0.2">
      <c r="B54" s="90" t="s">
        <v>1027</v>
      </c>
      <c r="C54" s="79" t="s">
        <v>534</v>
      </c>
      <c r="D54" s="80" t="s">
        <v>534</v>
      </c>
      <c r="E54" s="33" t="s">
        <v>534</v>
      </c>
      <c r="F54" s="33" t="s">
        <v>534</v>
      </c>
      <c r="G54" s="33" t="str">
        <f t="shared" si="0"/>
        <v>-</v>
      </c>
    </row>
    <row r="55" spans="2:7" x14ac:dyDescent="0.2">
      <c r="B55" s="90" t="s">
        <v>1028</v>
      </c>
      <c r="C55" s="81" t="s">
        <v>534</v>
      </c>
      <c r="D55" s="82" t="s">
        <v>534</v>
      </c>
      <c r="E55" s="47" t="s">
        <v>534</v>
      </c>
      <c r="F55" s="47" t="s">
        <v>534</v>
      </c>
      <c r="G55" s="47" t="str">
        <f t="shared" si="0"/>
        <v>-</v>
      </c>
    </row>
  </sheetData>
  <sheetProtection algorithmName="SHA-512" hashValue="JSLKB2/wpLCn69XPFWkjmGrVRAxWsuYtIKyouTI3Cdb1E17JsJHCbcjrd5h51kc0x5svWzB4gPZ6HjicSqMS2w==" saltValue="ls9t72xfK8PQzY26tTSm3w==" spinCount="100000" sheet="1" objects="1" scenarios="1"/>
  <conditionalFormatting sqref="C6:G55">
    <cfRule type="cellIs" dxfId="14" priority="1" operator="equal">
      <formula>"-"</formula>
    </cfRule>
  </conditionalFormatting>
  <dataValidations count="1">
    <dataValidation type="decimal" allowBlank="1" showInputMessage="1" showErrorMessage="1" errorTitle="IASPM" error="Inserir apenas número iguais ou maiores que zero!" sqref="F3:F5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4</vt:i4>
      </vt:variant>
    </vt:vector>
  </HeadingPairs>
  <TitlesOfParts>
    <vt:vector size="27" baseType="lpstr">
      <vt:lpstr>Planilha Resumo</vt:lpstr>
      <vt:lpstr>Planilha Principal</vt:lpstr>
      <vt:lpstr>2.1.1 - Demolições</vt:lpstr>
      <vt:lpstr>2.1.2 - Infraestrutura</vt:lpstr>
      <vt:lpstr>2.1.3 - Estrutura</vt:lpstr>
      <vt:lpstr>2.1.4 - Cobertura</vt:lpstr>
      <vt:lpstr>2.1.5 - Alvenaria</vt:lpstr>
      <vt:lpstr>2.1.6 - Pisos</vt:lpstr>
      <vt:lpstr>2.1.7 - Inst. Elétrica</vt:lpstr>
      <vt:lpstr>2.1.8 Inst. AC</vt:lpstr>
      <vt:lpstr>2.1.9 - Inst. Segurança</vt:lpstr>
      <vt:lpstr>2.1.10 - Bancadas</vt:lpstr>
      <vt:lpstr>2.1.11 - Impermeabilização</vt:lpstr>
      <vt:lpstr>2.1.12 - Rev. Internos</vt:lpstr>
      <vt:lpstr>2.1.13 - Rev. Externos</vt:lpstr>
      <vt:lpstr>2.1.14 - Restauração</vt:lpstr>
      <vt:lpstr>2.1.15 - Rev. Acústico</vt:lpstr>
      <vt:lpstr>2.1.16 - Esquadrias</vt:lpstr>
      <vt:lpstr>2.1.17 - Pinturas</vt:lpstr>
      <vt:lpstr>2.1.18 - Mobiliário</vt:lpstr>
      <vt:lpstr>2.1.19 - Área Externa</vt:lpstr>
      <vt:lpstr>2.1.20 - Comunicação Visual</vt:lpstr>
      <vt:lpstr>2.1.21 - Limpeza</vt:lpstr>
      <vt:lpstr>'Planilha Principal'!Area_de_impressao</vt:lpstr>
      <vt:lpstr>'Planilha Resumo'!Area_de_impressao</vt:lpstr>
      <vt:lpstr>'Planilha Principal'!Titulos_de_impressao</vt:lpstr>
      <vt:lpstr>'Planilha Resumo'!Titulos_de_impressao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2017-03-28T21:39:19Z</dcterms:created>
  <dcterms:modified xsi:type="dcterms:W3CDTF">2017-03-29T21:21:54Z</dcterms:modified>
</cp:coreProperties>
</file>